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planapp-my.sharepoint.com/personal/sofia_santos_planapp_gov_pt/Documents/Ambiente de Trabalho/"/>
    </mc:Choice>
  </mc:AlternateContent>
  <xr:revisionPtr revIDLastSave="0" documentId="8_{551C4826-B019-4525-92D2-30A4A3FE3229}" xr6:coauthVersionLast="47" xr6:coauthVersionMax="47" xr10:uidLastSave="{00000000-0000-0000-0000-000000000000}"/>
  <workbookProtection workbookAlgorithmName="SHA-512" workbookHashValue="gw4QMdBrdN92UR8SOyPQdwbX3+7lnQlD7LFkuHaKOv0W351RasQ/GLca2cEdU0Qr7LaanPdr+nuQONQrWVZQTg==" workbookSaltValue="aF31Gd05b0lLCiORr9VfDQ==" workbookSpinCount="100000" lockStructure="1"/>
  <bookViews>
    <workbookView xWindow="-110" yWindow="-110" windowWidth="24220" windowHeight="15500" xr2:uid="{00000000-000D-0000-FFFF-FFFF00000000}"/>
  </bookViews>
  <sheets>
    <sheet name="Entrada" sheetId="12" r:id="rId1"/>
    <sheet name="Enquadramento" sheetId="9" r:id="rId2"/>
    <sheet name="Lista_MEIP" sheetId="1" r:id="rId3"/>
    <sheet name="Pesquisa_Metas_por_IP" sheetId="7" r:id="rId4"/>
    <sheet name="Lista_MEIP_Base" sheetId="11" state="hidden" r:id="rId5"/>
    <sheet name="Lista de IP" sheetId="5" state="hidden" r:id="rId6"/>
  </sheets>
  <definedNames>
    <definedName name="_xlnm._FilterDatabase" localSheetId="5" hidden="1">'Lista de IP'!$A$1:$C$56</definedName>
    <definedName name="AA">#REF!</definedName>
    <definedName name="AA_2">#REF!</definedName>
    <definedName name="ag">#REF!</definedName>
    <definedName name="ag_2">#REF!</definedName>
    <definedName name="agosto">#REF!</definedName>
    <definedName name="agosto_2">#REF!</definedName>
    <definedName name="AO">#REF!</definedName>
    <definedName name="Autorizada">#REF!</definedName>
    <definedName name="Autorizada_2">#REF!</definedName>
    <definedName name="BENEF">#REF!</definedName>
    <definedName name="BENEFICIARIO">#REF!</definedName>
    <definedName name="BENEFICIÁRIO">#REF!</definedName>
    <definedName name="CODSERV">#REF!</definedName>
    <definedName name="DESP">#REF!</definedName>
    <definedName name="e">#REF!</definedName>
    <definedName name="e_2">#REF!</definedName>
    <definedName name="ESTADO">#REF!</definedName>
    <definedName name="Excel_BuiltIn_Extract">#REF!</definedName>
    <definedName name="Excel_BuiltIn_Extract_2">#REF!</definedName>
    <definedName name="_xlnm.Extract">#REF!</definedName>
    <definedName name="fff">#REF!</definedName>
    <definedName name="FOFI">#REF!</definedName>
    <definedName name="FUNC">#REF!</definedName>
    <definedName name="FUNCIONAL">#REF!</definedName>
    <definedName name="ggg">#REF!</definedName>
    <definedName name="INST">#REF!</definedName>
    <definedName name="INSTRUMENTO">#REF!</definedName>
    <definedName name="Mar">#REF!</definedName>
    <definedName name="Mar_2">#REF!</definedName>
    <definedName name="MES">#REF!</definedName>
    <definedName name="MES_2">#REF!</definedName>
    <definedName name="MESS">#REF!</definedName>
    <definedName name="MIN">#REF!</definedName>
    <definedName name="miniesterio">#REF!</definedName>
    <definedName name="MINISTÉRIO">#REF!</definedName>
    <definedName name="MJ">#REF!</definedName>
    <definedName name="MJ_2">#REF!</definedName>
    <definedName name="MJustiça">#REF!</definedName>
    <definedName name="MJustiça_2">#REF!</definedName>
    <definedName name="mm">#REF!</definedName>
    <definedName name="mm_2">#REF!</definedName>
    <definedName name="NATUREZA">#REF!</definedName>
    <definedName name="Objecto">#REF!</definedName>
    <definedName name="Prov.estim.Novembro">#REF!</definedName>
    <definedName name="Prov.estim.Novembro_2">#REF!</definedName>
    <definedName name="prov_julho">#REF!</definedName>
    <definedName name="prov_julho_2">#REF!</definedName>
    <definedName name="rato">#REF!</definedName>
    <definedName name="rato_2">#REF!</definedName>
    <definedName name="REC">#REF!</definedName>
    <definedName name="rece">#REF!</definedName>
    <definedName name="rece´">#REF!</definedName>
    <definedName name="REFSAN">#REF!</definedName>
    <definedName name="s">#REF!</definedName>
    <definedName name="SEM">#REF!</definedName>
    <definedName name="SEM_2">#REF!</definedName>
    <definedName name="Setembro1">#REF!</definedName>
    <definedName name="Setembro1_2">#REF!</definedName>
    <definedName name="SFA_Alteração_Horizontal">#REF!</definedName>
    <definedName name="SFA_Alteração_Vertical">#REF!</definedName>
    <definedName name="SFA_Cativação">#REF!</definedName>
    <definedName name="SFA_Crédito_Especial">#REF!</definedName>
    <definedName name="SFA_Descativação">#REF!</definedName>
    <definedName name="SI_1_Alteração_Vertical_Anulação">#REF!</definedName>
    <definedName name="SI_2_Alteração_Vertical_Reforço">#REF!</definedName>
    <definedName name="SI_3_Alterações_Verticais_Ref_e_anul">#REF!</definedName>
    <definedName name="SI_4_Créditos_Especiais">#REF!</definedName>
    <definedName name="SI_5_Cativações">#REF!</definedName>
    <definedName name="SI_6_Descativações">#REF!</definedName>
    <definedName name="SI_8_Alterações_horizontais">#REF!</definedName>
    <definedName name="Sigla">#REF!</definedName>
    <definedName name="SUPORTE">#REF!</definedName>
    <definedName name="TIPINST">#REF!</definedName>
    <definedName name="TIPO">#REF!</definedName>
    <definedName name="TIPOCONT">#REF!</definedName>
    <definedName name="tipsa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59" i="1" l="1"/>
  <c r="AH480" i="11"/>
  <c r="AG480" i="11"/>
  <c r="AF480" i="11"/>
  <c r="AE480" i="11"/>
  <c r="AD480" i="11"/>
  <c r="AH479" i="11"/>
  <c r="AG479" i="11"/>
  <c r="AF479" i="11"/>
  <c r="AE479" i="11"/>
  <c r="AD479" i="11"/>
  <c r="AH478" i="11"/>
  <c r="AG478" i="11"/>
  <c r="AF478" i="11"/>
  <c r="AE478" i="11"/>
  <c r="AD478" i="11"/>
  <c r="AH477" i="11"/>
  <c r="AG477" i="11"/>
  <c r="AF477" i="11"/>
  <c r="AE477" i="11"/>
  <c r="AD477" i="11"/>
  <c r="AH476" i="11"/>
  <c r="AG476" i="11"/>
  <c r="AF476" i="11"/>
  <c r="AE476" i="11"/>
  <c r="AD476" i="11"/>
  <c r="AH475" i="11"/>
  <c r="AG475" i="11"/>
  <c r="AF475" i="11"/>
  <c r="AE475" i="11"/>
  <c r="AD475" i="11"/>
  <c r="AH474" i="11"/>
  <c r="AG474" i="11"/>
  <c r="AF474" i="11"/>
  <c r="AE474" i="11"/>
  <c r="AD474" i="11"/>
  <c r="AH473" i="11"/>
  <c r="AG473" i="11"/>
  <c r="AF473" i="11"/>
  <c r="AE473" i="11"/>
  <c r="AD473" i="11"/>
  <c r="AH472" i="11"/>
  <c r="AG472" i="11"/>
  <c r="AF472" i="11"/>
  <c r="AE472" i="11"/>
  <c r="AD472" i="11"/>
  <c r="AH471" i="11"/>
  <c r="AG471" i="11"/>
  <c r="AF471" i="11"/>
  <c r="AE471" i="11"/>
  <c r="AD471" i="11"/>
  <c r="AH470" i="11"/>
  <c r="AG470" i="11"/>
  <c r="AF470" i="11"/>
  <c r="AE470" i="11"/>
  <c r="AD470" i="11"/>
  <c r="AH469" i="11"/>
  <c r="AG469" i="11"/>
  <c r="AF469" i="11"/>
  <c r="AE469" i="11"/>
  <c r="AD469" i="11"/>
  <c r="AH468" i="11"/>
  <c r="AG468" i="11"/>
  <c r="AF468" i="11"/>
  <c r="AE468" i="11"/>
  <c r="AD468" i="11"/>
  <c r="AH467" i="11"/>
  <c r="AG467" i="11"/>
  <c r="AF467" i="11"/>
  <c r="AE467" i="11"/>
  <c r="AD467" i="11"/>
  <c r="AH466" i="11"/>
  <c r="AG466" i="11"/>
  <c r="AF466" i="11"/>
  <c r="AE466" i="11"/>
  <c r="AD466" i="11"/>
  <c r="AH465" i="11"/>
  <c r="AG465" i="11"/>
  <c r="AF465" i="11"/>
  <c r="AE465" i="11"/>
  <c r="AD465" i="11"/>
  <c r="AH464" i="11"/>
  <c r="AG464" i="11"/>
  <c r="AF464" i="11"/>
  <c r="AE464" i="11"/>
  <c r="AD464" i="11"/>
  <c r="AH463" i="11"/>
  <c r="AG463" i="11"/>
  <c r="AF463" i="11"/>
  <c r="AE463" i="11"/>
  <c r="AD463" i="11"/>
  <c r="AH462" i="11"/>
  <c r="AG462" i="11"/>
  <c r="AF462" i="11"/>
  <c r="AE462" i="11"/>
  <c r="AD462" i="11"/>
  <c r="AH461" i="11"/>
  <c r="AG461" i="11"/>
  <c r="AF461" i="11"/>
  <c r="AE461" i="11"/>
  <c r="AD461" i="11"/>
  <c r="AH460" i="11"/>
  <c r="AG460" i="11"/>
  <c r="AF460" i="11"/>
  <c r="AE460" i="11"/>
  <c r="AD460" i="11"/>
  <c r="AH459" i="11"/>
  <c r="AG459" i="11"/>
  <c r="AF459" i="11"/>
  <c r="AE459" i="11"/>
  <c r="AD459" i="11"/>
  <c r="AH458" i="11"/>
  <c r="AG458" i="11"/>
  <c r="AF458" i="11"/>
  <c r="AE458" i="11"/>
  <c r="AD458" i="11"/>
  <c r="AH457" i="11"/>
  <c r="AG457" i="11"/>
  <c r="AF457" i="11"/>
  <c r="AE457" i="11"/>
  <c r="AD457" i="11"/>
  <c r="AH456" i="11"/>
  <c r="AG456" i="11"/>
  <c r="AF456" i="11"/>
  <c r="AE456" i="11"/>
  <c r="AD456" i="11"/>
  <c r="AH455" i="11"/>
  <c r="AG455" i="11"/>
  <c r="AF455" i="11"/>
  <c r="AE455" i="11"/>
  <c r="AD455" i="11"/>
  <c r="AH454" i="11"/>
  <c r="AG454" i="11"/>
  <c r="AF454" i="11"/>
  <c r="AE454" i="11"/>
  <c r="AD454" i="11"/>
  <c r="AH453" i="11"/>
  <c r="AG453" i="11"/>
  <c r="AF453" i="11"/>
  <c r="AE453" i="11"/>
  <c r="AD453" i="11"/>
  <c r="AH452" i="11"/>
  <c r="AG452" i="11"/>
  <c r="AF452" i="11"/>
  <c r="AE452" i="11"/>
  <c r="AD452" i="11"/>
  <c r="AH451" i="11"/>
  <c r="AG451" i="11"/>
  <c r="AF451" i="11"/>
  <c r="AE451" i="11"/>
  <c r="AD451" i="11"/>
  <c r="AH450" i="11"/>
  <c r="AG450" i="11"/>
  <c r="AF450" i="11"/>
  <c r="AE450" i="11"/>
  <c r="AD450" i="11"/>
  <c r="AH449" i="11"/>
  <c r="AG449" i="11"/>
  <c r="AF449" i="11"/>
  <c r="AE449" i="11"/>
  <c r="AD449" i="11"/>
  <c r="AH448" i="11"/>
  <c r="AG448" i="11"/>
  <c r="AF448" i="11"/>
  <c r="AE448" i="11"/>
  <c r="AD448" i="11"/>
  <c r="AH447" i="11"/>
  <c r="AG447" i="11"/>
  <c r="AF447" i="11"/>
  <c r="AE447" i="11"/>
  <c r="AD447" i="11"/>
  <c r="AH446" i="11"/>
  <c r="AG446" i="11"/>
  <c r="AF446" i="11"/>
  <c r="AE446" i="11"/>
  <c r="AD446" i="11"/>
  <c r="AH445" i="11"/>
  <c r="AG445" i="11"/>
  <c r="AF445" i="11"/>
  <c r="AE445" i="11"/>
  <c r="AD445" i="11"/>
  <c r="AH444" i="11"/>
  <c r="AG444" i="11"/>
  <c r="AF444" i="11"/>
  <c r="AE444" i="11"/>
  <c r="AD444" i="11"/>
  <c r="AH443" i="11"/>
  <c r="AG443" i="11"/>
  <c r="AF443" i="11"/>
  <c r="AE443" i="11"/>
  <c r="AD443" i="11"/>
  <c r="AH442" i="11"/>
  <c r="AG442" i="11"/>
  <c r="AF442" i="11"/>
  <c r="AE442" i="11"/>
  <c r="AD442" i="11"/>
  <c r="AH441" i="11"/>
  <c r="AG441" i="11"/>
  <c r="AF441" i="11"/>
  <c r="AE441" i="11"/>
  <c r="AD441" i="11"/>
  <c r="AH440" i="11"/>
  <c r="AG440" i="11"/>
  <c r="AF440" i="11"/>
  <c r="AE440" i="11"/>
  <c r="AD440" i="11"/>
  <c r="AH439" i="11"/>
  <c r="AG439" i="11"/>
  <c r="AF439" i="11"/>
  <c r="AE439" i="11"/>
  <c r="AD439" i="11"/>
  <c r="AH438" i="11"/>
  <c r="AG438" i="11"/>
  <c r="AF438" i="11"/>
  <c r="AE438" i="11"/>
  <c r="AD438" i="11"/>
  <c r="AH437" i="11"/>
  <c r="AG437" i="11"/>
  <c r="AF437" i="11"/>
  <c r="AE437" i="11"/>
  <c r="AD437" i="11"/>
  <c r="AH436" i="11"/>
  <c r="AG436" i="11"/>
  <c r="AF436" i="11"/>
  <c r="AE436" i="11"/>
  <c r="AD436" i="11"/>
  <c r="AH435" i="11"/>
  <c r="AG435" i="11"/>
  <c r="AF435" i="11"/>
  <c r="AE435" i="11"/>
  <c r="AD435" i="11"/>
  <c r="AH434" i="11"/>
  <c r="AG434" i="11"/>
  <c r="AF434" i="11"/>
  <c r="AE434" i="11"/>
  <c r="AD434" i="11"/>
  <c r="AH433" i="11"/>
  <c r="AG433" i="11"/>
  <c r="AF433" i="11"/>
  <c r="AE433" i="11"/>
  <c r="AD433" i="11"/>
  <c r="AH432" i="11"/>
  <c r="AG432" i="11"/>
  <c r="AF432" i="11"/>
  <c r="AE432" i="11"/>
  <c r="AD432" i="11"/>
  <c r="AH431" i="11"/>
  <c r="AG431" i="11"/>
  <c r="AF431" i="11"/>
  <c r="AE431" i="11"/>
  <c r="AD431" i="11"/>
  <c r="AH430" i="11"/>
  <c r="AG430" i="11"/>
  <c r="AF430" i="11"/>
  <c r="AE430" i="11"/>
  <c r="AD430" i="11"/>
  <c r="AH429" i="11"/>
  <c r="AG429" i="11"/>
  <c r="AF429" i="11"/>
  <c r="AE429" i="11"/>
  <c r="AD429" i="11"/>
  <c r="AH428" i="11"/>
  <c r="AG428" i="11"/>
  <c r="AF428" i="11"/>
  <c r="AE428" i="11"/>
  <c r="AD428" i="11"/>
  <c r="AH427" i="11"/>
  <c r="AG427" i="11"/>
  <c r="AF427" i="11"/>
  <c r="AE427" i="11"/>
  <c r="AD427" i="11"/>
  <c r="AH426" i="11"/>
  <c r="AG426" i="11"/>
  <c r="AF426" i="11"/>
  <c r="AE426" i="11"/>
  <c r="AD426" i="11"/>
  <c r="AH425" i="11"/>
  <c r="AG425" i="11"/>
  <c r="AF425" i="11"/>
  <c r="AE425" i="11"/>
  <c r="AD425" i="11"/>
  <c r="AH424" i="11"/>
  <c r="AG424" i="11"/>
  <c r="AF424" i="11"/>
  <c r="AE424" i="11"/>
  <c r="AD424" i="11"/>
  <c r="AH423" i="11"/>
  <c r="AG423" i="11"/>
  <c r="AF423" i="11"/>
  <c r="AE423" i="11"/>
  <c r="AD423" i="11"/>
  <c r="AH422" i="11"/>
  <c r="AG422" i="11"/>
  <c r="AF422" i="11"/>
  <c r="AE422" i="11"/>
  <c r="AD422" i="11"/>
  <c r="AH421" i="11"/>
  <c r="AG421" i="11"/>
  <c r="AF421" i="11"/>
  <c r="AE421" i="11"/>
  <c r="AD421" i="11"/>
  <c r="AH420" i="11"/>
  <c r="AG420" i="11"/>
  <c r="AF420" i="11"/>
  <c r="AE420" i="11"/>
  <c r="AD420" i="11"/>
  <c r="AH419" i="11"/>
  <c r="AG419" i="11"/>
  <c r="AF419" i="11"/>
  <c r="AE419" i="11"/>
  <c r="AD419" i="11"/>
  <c r="AH418" i="11"/>
  <c r="AG418" i="11"/>
  <c r="AF418" i="11"/>
  <c r="AE418" i="11"/>
  <c r="AD418" i="11"/>
  <c r="AH417" i="11"/>
  <c r="AG417" i="11"/>
  <c r="AF417" i="11"/>
  <c r="AE417" i="11"/>
  <c r="AD417" i="11"/>
  <c r="AH416" i="11"/>
  <c r="AG416" i="11"/>
  <c r="AF416" i="11"/>
  <c r="AE416" i="11"/>
  <c r="AD416" i="11"/>
  <c r="AH415" i="11"/>
  <c r="AG415" i="11"/>
  <c r="AF415" i="11"/>
  <c r="AE415" i="11"/>
  <c r="AD415" i="11"/>
  <c r="AH414" i="11"/>
  <c r="AG414" i="11"/>
  <c r="AF414" i="11"/>
  <c r="AE414" i="11"/>
  <c r="AD414" i="11"/>
  <c r="AH413" i="11"/>
  <c r="AG413" i="11"/>
  <c r="AF413" i="11"/>
  <c r="AE413" i="11"/>
  <c r="AD413" i="11"/>
  <c r="AH412" i="11"/>
  <c r="AG412" i="11"/>
  <c r="AF412" i="11"/>
  <c r="AE412" i="11"/>
  <c r="AD412" i="11"/>
  <c r="AH411" i="11"/>
  <c r="AG411" i="11"/>
  <c r="AF411" i="11"/>
  <c r="AE411" i="11"/>
  <c r="AD411" i="11"/>
  <c r="AH410" i="11"/>
  <c r="AG410" i="11"/>
  <c r="AF410" i="11"/>
  <c r="AE410" i="11"/>
  <c r="AD410" i="11"/>
  <c r="AH409" i="11"/>
  <c r="AG409" i="11"/>
  <c r="AF409" i="11"/>
  <c r="AE409" i="11"/>
  <c r="AD409" i="11"/>
  <c r="AH408" i="11"/>
  <c r="AG408" i="11"/>
  <c r="AF408" i="11"/>
  <c r="AE408" i="11"/>
  <c r="AD408" i="11"/>
  <c r="AH407" i="11"/>
  <c r="AG407" i="11"/>
  <c r="AF407" i="11"/>
  <c r="AE407" i="11"/>
  <c r="AD407" i="11"/>
  <c r="AH406" i="11"/>
  <c r="AG406" i="11"/>
  <c r="AF406" i="11"/>
  <c r="AE406" i="11"/>
  <c r="AD406" i="11"/>
  <c r="AH405" i="11"/>
  <c r="AG405" i="11"/>
  <c r="AF405" i="11"/>
  <c r="AE405" i="11"/>
  <c r="AD405" i="11"/>
  <c r="AH404" i="11"/>
  <c r="AG404" i="11"/>
  <c r="AF404" i="11"/>
  <c r="AE404" i="11"/>
  <c r="AD404" i="11"/>
  <c r="AH403" i="11"/>
  <c r="AG403" i="11"/>
  <c r="AF403" i="11"/>
  <c r="AE403" i="11"/>
  <c r="AD403" i="11"/>
  <c r="AH402" i="11"/>
  <c r="AG402" i="11"/>
  <c r="AF402" i="11"/>
  <c r="AE402" i="11"/>
  <c r="AD402" i="11"/>
  <c r="AH401" i="11"/>
  <c r="AG401" i="11"/>
  <c r="AF401" i="11"/>
  <c r="AE401" i="11"/>
  <c r="AD401" i="11"/>
  <c r="AH400" i="11"/>
  <c r="AG400" i="11"/>
  <c r="AF400" i="11"/>
  <c r="AE400" i="11"/>
  <c r="AD400" i="11"/>
  <c r="AH399" i="11"/>
  <c r="AG399" i="11"/>
  <c r="AF399" i="11"/>
  <c r="AE399" i="11"/>
  <c r="AD399" i="11"/>
  <c r="K399" i="11"/>
  <c r="I399" i="11"/>
  <c r="AH398" i="11"/>
  <c r="AG398" i="11"/>
  <c r="AF398" i="11"/>
  <c r="AE398" i="11"/>
  <c r="AD398" i="11"/>
  <c r="AH397" i="11"/>
  <c r="AG397" i="11"/>
  <c r="AF397" i="11"/>
  <c r="AE397" i="11"/>
  <c r="AD397" i="11"/>
  <c r="AH396" i="11"/>
  <c r="AG396" i="11"/>
  <c r="AF396" i="11"/>
  <c r="AE396" i="11"/>
  <c r="AD396" i="11"/>
  <c r="AH395" i="11"/>
  <c r="AG395" i="11"/>
  <c r="AF395" i="11"/>
  <c r="AE395" i="11"/>
  <c r="AD395" i="11"/>
  <c r="AH394" i="11"/>
  <c r="AG394" i="11"/>
  <c r="AF394" i="11"/>
  <c r="AE394" i="11"/>
  <c r="AD394" i="11"/>
  <c r="AH393" i="11"/>
  <c r="AG393" i="11"/>
  <c r="AF393" i="11"/>
  <c r="AE393" i="11"/>
  <c r="AD393" i="11"/>
  <c r="AH392" i="11"/>
  <c r="AG392" i="11"/>
  <c r="AF392" i="11"/>
  <c r="AE392" i="11"/>
  <c r="AD392" i="11"/>
  <c r="AH391" i="11"/>
  <c r="AG391" i="11"/>
  <c r="AF391" i="11"/>
  <c r="AE391" i="11"/>
  <c r="AD391" i="11"/>
  <c r="AH390" i="11"/>
  <c r="AG390" i="11"/>
  <c r="AF390" i="11"/>
  <c r="AE390" i="11"/>
  <c r="AD390" i="11"/>
  <c r="AH389" i="11"/>
  <c r="AG389" i="11"/>
  <c r="AF389" i="11"/>
  <c r="AE389" i="11"/>
  <c r="AD389" i="11"/>
  <c r="AH388" i="11"/>
  <c r="AG388" i="11"/>
  <c r="AF388" i="11"/>
  <c r="AE388" i="11"/>
  <c r="AD388" i="11"/>
  <c r="AH387" i="11"/>
  <c r="AG387" i="11"/>
  <c r="AF387" i="11"/>
  <c r="AE387" i="11"/>
  <c r="AD387" i="11"/>
  <c r="AH386" i="11"/>
  <c r="AG386" i="11"/>
  <c r="AF386" i="11"/>
  <c r="AE386" i="11"/>
  <c r="AD386" i="11"/>
  <c r="AH385" i="11"/>
  <c r="AG385" i="11"/>
  <c r="AF385" i="11"/>
  <c r="AE385" i="11"/>
  <c r="AD385" i="11"/>
  <c r="AH384" i="11"/>
  <c r="AG384" i="11"/>
  <c r="AF384" i="11"/>
  <c r="AE384" i="11"/>
  <c r="AD384" i="11"/>
  <c r="AH383" i="11"/>
  <c r="AG383" i="11"/>
  <c r="AF383" i="11"/>
  <c r="AE383" i="11"/>
  <c r="AD383" i="11"/>
  <c r="AH382" i="11"/>
  <c r="AG382" i="11"/>
  <c r="AF382" i="11"/>
  <c r="AE382" i="11"/>
  <c r="AD382" i="11"/>
  <c r="AH381" i="11"/>
  <c r="AG381" i="11"/>
  <c r="AF381" i="11"/>
  <c r="AE381" i="11"/>
  <c r="AD381" i="11"/>
  <c r="AH380" i="11"/>
  <c r="AG380" i="11"/>
  <c r="AF380" i="11"/>
  <c r="AE380" i="11"/>
  <c r="AD380" i="11"/>
  <c r="AH379" i="11"/>
  <c r="AG379" i="11"/>
  <c r="AF379" i="11"/>
  <c r="AE379" i="11"/>
  <c r="AD379" i="11"/>
  <c r="AH378" i="11"/>
  <c r="AG378" i="11"/>
  <c r="AF378" i="11"/>
  <c r="AE378" i="11"/>
  <c r="AD378" i="11"/>
  <c r="AH377" i="11"/>
  <c r="AG377" i="11"/>
  <c r="AF377" i="11"/>
  <c r="AE377" i="11"/>
  <c r="AD377" i="11"/>
  <c r="AH376" i="11"/>
  <c r="AG376" i="11"/>
  <c r="AF376" i="11"/>
  <c r="AE376" i="11"/>
  <c r="AD376" i="11"/>
  <c r="AH375" i="11"/>
  <c r="AG375" i="11"/>
  <c r="AF375" i="11"/>
  <c r="AE375" i="11"/>
  <c r="AD375" i="11"/>
  <c r="AH374" i="11"/>
  <c r="AG374" i="11"/>
  <c r="AF374" i="11"/>
  <c r="AE374" i="11"/>
  <c r="AD374" i="11"/>
  <c r="AH373" i="11"/>
  <c r="AG373" i="11"/>
  <c r="AF373" i="11"/>
  <c r="AE373" i="11"/>
  <c r="AD373" i="11"/>
  <c r="AH372" i="11"/>
  <c r="AG372" i="11"/>
  <c r="AF372" i="11"/>
  <c r="AE372" i="11"/>
  <c r="AD372" i="11"/>
  <c r="AH371" i="11"/>
  <c r="AG371" i="11"/>
  <c r="AF371" i="11"/>
  <c r="AE371" i="11"/>
  <c r="AD371" i="11"/>
  <c r="AH370" i="11"/>
  <c r="AG370" i="11"/>
  <c r="AF370" i="11"/>
  <c r="AE370" i="11"/>
  <c r="AD370" i="11"/>
  <c r="AH369" i="11"/>
  <c r="AG369" i="11"/>
  <c r="AF369" i="11"/>
  <c r="AE369" i="11"/>
  <c r="AD369" i="11"/>
  <c r="AH368" i="11"/>
  <c r="AG368" i="11"/>
  <c r="AF368" i="11"/>
  <c r="AE368" i="11"/>
  <c r="AD368" i="11"/>
  <c r="AH367" i="11"/>
  <c r="AG367" i="11"/>
  <c r="AF367" i="11"/>
  <c r="AE367" i="11"/>
  <c r="AD367" i="11"/>
  <c r="AH366" i="11"/>
  <c r="AG366" i="11"/>
  <c r="AF366" i="11"/>
  <c r="AE366" i="11"/>
  <c r="AD366" i="11"/>
  <c r="AH365" i="11"/>
  <c r="AG365" i="11"/>
  <c r="AF365" i="11"/>
  <c r="AE365" i="11"/>
  <c r="AD365" i="11"/>
  <c r="AH364" i="11"/>
  <c r="AG364" i="11"/>
  <c r="AF364" i="11"/>
  <c r="AE364" i="11"/>
  <c r="AD364" i="11"/>
  <c r="AH363" i="11"/>
  <c r="AG363" i="11"/>
  <c r="AF363" i="11"/>
  <c r="AE363" i="11"/>
  <c r="AD363" i="11"/>
  <c r="AH362" i="11"/>
  <c r="AG362" i="11"/>
  <c r="AF362" i="11"/>
  <c r="AE362" i="11"/>
  <c r="AD362" i="11"/>
  <c r="AH361" i="11"/>
  <c r="AG361" i="11"/>
  <c r="AF361" i="11"/>
  <c r="AE361" i="11"/>
  <c r="AD361" i="11"/>
  <c r="AH360" i="11"/>
  <c r="AG360" i="11"/>
  <c r="AF360" i="11"/>
  <c r="AE360" i="11"/>
  <c r="AD360" i="11"/>
  <c r="AH359" i="11"/>
  <c r="AG359" i="11"/>
  <c r="AF359" i="11"/>
  <c r="AE359" i="11"/>
  <c r="AD359" i="11"/>
  <c r="AH358" i="11"/>
  <c r="AG358" i="11"/>
  <c r="AF358" i="11"/>
  <c r="AE358" i="11"/>
  <c r="AD358" i="11"/>
  <c r="AH357" i="11"/>
  <c r="AG357" i="11"/>
  <c r="AF357" i="11"/>
  <c r="AE357" i="11"/>
  <c r="AD357" i="11"/>
  <c r="AH356" i="11"/>
  <c r="AG356" i="11"/>
  <c r="AF356" i="11"/>
  <c r="AE356" i="11"/>
  <c r="AD356" i="11"/>
  <c r="AH355" i="11"/>
  <c r="AG355" i="11"/>
  <c r="AF355" i="11"/>
  <c r="AE355" i="11"/>
  <c r="AD355" i="11"/>
  <c r="AH354" i="11"/>
  <c r="AG354" i="11"/>
  <c r="AF354" i="11"/>
  <c r="AE354" i="11"/>
  <c r="AD354" i="11"/>
  <c r="AH353" i="11"/>
  <c r="AG353" i="11"/>
  <c r="AF353" i="11"/>
  <c r="AE353" i="11"/>
  <c r="AD353" i="11"/>
  <c r="AH352" i="11"/>
  <c r="AG352" i="11"/>
  <c r="AF352" i="11"/>
  <c r="AE352" i="11"/>
  <c r="AD352" i="11"/>
  <c r="AH351" i="11"/>
  <c r="AG351" i="11"/>
  <c r="AF351" i="11"/>
  <c r="AE351" i="11"/>
  <c r="AD351" i="11"/>
  <c r="AH350" i="11"/>
  <c r="AG350" i="11"/>
  <c r="AF350" i="11"/>
  <c r="AE350" i="11"/>
  <c r="AD350" i="11"/>
  <c r="AH349" i="11"/>
  <c r="AG349" i="11"/>
  <c r="AF349" i="11"/>
  <c r="AE349" i="11"/>
  <c r="AD349" i="11"/>
  <c r="AH348" i="11"/>
  <c r="AG348" i="11"/>
  <c r="AF348" i="11"/>
  <c r="AE348" i="11"/>
  <c r="AD348" i="11"/>
  <c r="AH347" i="11"/>
  <c r="AG347" i="11"/>
  <c r="AF347" i="11"/>
  <c r="AE347" i="11"/>
  <c r="AD347" i="11"/>
  <c r="AH346" i="11"/>
  <c r="AG346" i="11"/>
  <c r="AF346" i="11"/>
  <c r="AE346" i="11"/>
  <c r="AD346" i="11"/>
  <c r="AH345" i="11"/>
  <c r="AG345" i="11"/>
  <c r="AF345" i="11"/>
  <c r="AE345" i="11"/>
  <c r="AD345" i="11"/>
  <c r="AH344" i="11"/>
  <c r="AG344" i="11"/>
  <c r="AF344" i="11"/>
  <c r="AE344" i="11"/>
  <c r="AD344" i="11"/>
  <c r="AH343" i="11"/>
  <c r="AG343" i="11"/>
  <c r="AF343" i="11"/>
  <c r="AE343" i="11"/>
  <c r="AD343" i="11"/>
  <c r="AH342" i="11"/>
  <c r="AG342" i="11"/>
  <c r="AF342" i="11"/>
  <c r="AE342" i="11"/>
  <c r="AD342" i="11"/>
  <c r="AH341" i="11"/>
  <c r="AG341" i="11"/>
  <c r="AF341" i="11"/>
  <c r="AE341" i="11"/>
  <c r="AD341" i="11"/>
  <c r="AH340" i="11"/>
  <c r="AG340" i="11"/>
  <c r="AF340" i="11"/>
  <c r="AE340" i="11"/>
  <c r="AD340" i="11"/>
  <c r="AH339" i="11"/>
  <c r="AG339" i="11"/>
  <c r="AF339" i="11"/>
  <c r="AE339" i="11"/>
  <c r="AD339" i="11"/>
  <c r="AH338" i="11"/>
  <c r="AG338" i="11"/>
  <c r="AF338" i="11"/>
  <c r="AE338" i="11"/>
  <c r="AD338" i="11"/>
  <c r="AH337" i="11"/>
  <c r="AG337" i="11"/>
  <c r="AF337" i="11"/>
  <c r="AE337" i="11"/>
  <c r="AD337" i="11"/>
  <c r="AH336" i="11"/>
  <c r="AG336" i="11"/>
  <c r="AF336" i="11"/>
  <c r="AE336" i="11"/>
  <c r="AD336" i="11"/>
  <c r="AH335" i="11"/>
  <c r="AG335" i="11"/>
  <c r="AF335" i="11"/>
  <c r="AE335" i="11"/>
  <c r="AD335" i="11"/>
  <c r="AH334" i="11"/>
  <c r="AG334" i="11"/>
  <c r="AF334" i="11"/>
  <c r="AE334" i="11"/>
  <c r="AD334" i="11"/>
  <c r="AH333" i="11"/>
  <c r="AG333" i="11"/>
  <c r="AF333" i="11"/>
  <c r="AE333" i="11"/>
  <c r="AD333" i="11"/>
  <c r="AH332" i="11"/>
  <c r="AG332" i="11"/>
  <c r="AF332" i="11"/>
  <c r="AE332" i="11"/>
  <c r="AD332" i="11"/>
  <c r="AH331" i="11"/>
  <c r="AG331" i="11"/>
  <c r="AF331" i="11"/>
  <c r="AE331" i="11"/>
  <c r="AD331" i="11"/>
  <c r="AH330" i="11"/>
  <c r="AG330" i="11"/>
  <c r="AF330" i="11"/>
  <c r="AE330" i="11"/>
  <c r="AD330" i="11"/>
  <c r="AH329" i="11"/>
  <c r="AG329" i="11"/>
  <c r="AF329" i="11"/>
  <c r="AE329" i="11"/>
  <c r="AD329" i="11"/>
  <c r="AH328" i="11"/>
  <c r="AG328" i="11"/>
  <c r="AF328" i="11"/>
  <c r="AE328" i="11"/>
  <c r="AD328" i="11"/>
  <c r="AH327" i="11"/>
  <c r="AG327" i="11"/>
  <c r="AF327" i="11"/>
  <c r="AE327" i="11"/>
  <c r="AD327" i="11"/>
  <c r="AH326" i="11"/>
  <c r="AG326" i="11"/>
  <c r="AF326" i="11"/>
  <c r="AE326" i="11"/>
  <c r="AD326" i="11"/>
  <c r="AH325" i="11"/>
  <c r="AG325" i="11"/>
  <c r="AF325" i="11"/>
  <c r="AE325" i="11"/>
  <c r="AD325" i="11"/>
  <c r="AH324" i="11"/>
  <c r="AG324" i="11"/>
  <c r="AF324" i="11"/>
  <c r="AE324" i="11"/>
  <c r="AD324" i="11"/>
  <c r="AH323" i="11"/>
  <c r="AG323" i="11"/>
  <c r="AF323" i="11"/>
  <c r="AE323" i="11"/>
  <c r="AD323" i="11"/>
  <c r="AH322" i="11"/>
  <c r="AG322" i="11"/>
  <c r="AF322" i="11"/>
  <c r="AE322" i="11"/>
  <c r="AD322" i="11"/>
  <c r="AH321" i="11"/>
  <c r="AG321" i="11"/>
  <c r="AF321" i="11"/>
  <c r="AE321" i="11"/>
  <c r="AD321" i="11"/>
  <c r="AH320" i="11"/>
  <c r="AG320" i="11"/>
  <c r="AF320" i="11"/>
  <c r="AE320" i="11"/>
  <c r="AD320" i="11"/>
  <c r="AH319" i="11"/>
  <c r="AG319" i="11"/>
  <c r="AF319" i="11"/>
  <c r="AE319" i="11"/>
  <c r="AD319" i="11"/>
  <c r="AH318" i="11"/>
  <c r="AG318" i="11"/>
  <c r="AF318" i="11"/>
  <c r="AE318" i="11"/>
  <c r="AD318" i="11"/>
  <c r="AH317" i="11"/>
  <c r="AG317" i="11"/>
  <c r="AF317" i="11"/>
  <c r="AE317" i="11"/>
  <c r="AD317" i="11"/>
  <c r="AH316" i="11"/>
  <c r="AG316" i="11"/>
  <c r="AF316" i="11"/>
  <c r="AE316" i="11"/>
  <c r="AD316" i="11"/>
  <c r="AH315" i="11"/>
  <c r="AG315" i="11"/>
  <c r="AF315" i="11"/>
  <c r="AE315" i="11"/>
  <c r="AD315" i="11"/>
  <c r="AH314" i="11"/>
  <c r="AG314" i="11"/>
  <c r="AF314" i="11"/>
  <c r="AE314" i="11"/>
  <c r="AD314" i="11"/>
  <c r="AH313" i="11"/>
  <c r="AG313" i="11"/>
  <c r="AF313" i="11"/>
  <c r="AE313" i="11"/>
  <c r="AD313" i="11"/>
  <c r="AH312" i="11"/>
  <c r="AG312" i="11"/>
  <c r="AF312" i="11"/>
  <c r="AE312" i="11"/>
  <c r="AD312" i="11"/>
  <c r="AH311" i="11"/>
  <c r="AG311" i="11"/>
  <c r="AF311" i="11"/>
  <c r="AE311" i="11"/>
  <c r="AD311" i="11"/>
  <c r="AH310" i="11"/>
  <c r="AG310" i="11"/>
  <c r="AF310" i="11"/>
  <c r="AE310" i="11"/>
  <c r="AD310" i="11"/>
  <c r="AH309" i="11"/>
  <c r="AG309" i="11"/>
  <c r="AF309" i="11"/>
  <c r="AE309" i="11"/>
  <c r="AD309" i="11"/>
  <c r="AH308" i="11"/>
  <c r="AG308" i="11"/>
  <c r="AF308" i="11"/>
  <c r="AE308" i="11"/>
  <c r="AD308" i="11"/>
  <c r="AH307" i="11"/>
  <c r="AG307" i="11"/>
  <c r="AF307" i="11"/>
  <c r="AE307" i="11"/>
  <c r="AD307" i="11"/>
  <c r="AH306" i="11"/>
  <c r="AG306" i="11"/>
  <c r="AF306" i="11"/>
  <c r="AE306" i="11"/>
  <c r="AD306" i="11"/>
  <c r="AH305" i="11"/>
  <c r="AG305" i="11"/>
  <c r="AF305" i="11"/>
  <c r="AE305" i="11"/>
  <c r="AD305" i="11"/>
  <c r="AH304" i="11"/>
  <c r="AG304" i="11"/>
  <c r="AF304" i="11"/>
  <c r="AE304" i="11"/>
  <c r="AD304" i="11"/>
  <c r="AH303" i="11"/>
  <c r="AG303" i="11"/>
  <c r="AF303" i="11"/>
  <c r="AE303" i="11"/>
  <c r="AD303" i="11"/>
  <c r="AH302" i="11"/>
  <c r="AG302" i="11"/>
  <c r="AF302" i="11"/>
  <c r="AE302" i="11"/>
  <c r="AD302" i="11"/>
  <c r="AH301" i="11"/>
  <c r="AG301" i="11"/>
  <c r="AF301" i="11"/>
  <c r="AE301" i="11"/>
  <c r="AD301" i="11"/>
  <c r="AH300" i="11"/>
  <c r="AG300" i="11"/>
  <c r="AF300" i="11"/>
  <c r="AE300" i="11"/>
  <c r="AD300" i="11"/>
  <c r="AH299" i="11"/>
  <c r="AG299" i="11"/>
  <c r="AF299" i="11"/>
  <c r="AE299" i="11"/>
  <c r="AD299" i="11"/>
  <c r="AH298" i="11"/>
  <c r="AG298" i="11"/>
  <c r="AF298" i="11"/>
  <c r="AE298" i="11"/>
  <c r="AD298" i="11"/>
  <c r="AH297" i="11"/>
  <c r="AG297" i="11"/>
  <c r="AF297" i="11"/>
  <c r="AE297" i="11"/>
  <c r="AD297" i="11"/>
  <c r="AH296" i="11"/>
  <c r="AG296" i="11"/>
  <c r="AF296" i="11"/>
  <c r="AE296" i="11"/>
  <c r="AD296" i="11"/>
  <c r="AH295" i="11"/>
  <c r="AG295" i="11"/>
  <c r="AF295" i="11"/>
  <c r="AE295" i="11"/>
  <c r="AD295" i="11"/>
  <c r="AH294" i="11"/>
  <c r="AG294" i="11"/>
  <c r="AF294" i="11"/>
  <c r="AE294" i="11"/>
  <c r="AD294" i="11"/>
  <c r="AH293" i="11"/>
  <c r="AG293" i="11"/>
  <c r="AF293" i="11"/>
  <c r="AE293" i="11"/>
  <c r="AD293" i="11"/>
  <c r="AH292" i="11"/>
  <c r="AG292" i="11"/>
  <c r="AF292" i="11"/>
  <c r="AE292" i="11"/>
  <c r="AD292" i="11"/>
  <c r="AH291" i="11"/>
  <c r="AG291" i="11"/>
  <c r="AF291" i="11"/>
  <c r="AE291" i="11"/>
  <c r="AD291" i="11"/>
  <c r="AH290" i="11"/>
  <c r="AG290" i="11"/>
  <c r="AF290" i="11"/>
  <c r="AE290" i="11"/>
  <c r="AD290" i="11"/>
  <c r="AH289" i="11"/>
  <c r="AG289" i="11"/>
  <c r="AF289" i="11"/>
  <c r="AE289" i="11"/>
  <c r="AD289" i="11"/>
  <c r="AH288" i="11"/>
  <c r="AG288" i="11"/>
  <c r="AF288" i="11"/>
  <c r="AE288" i="11"/>
  <c r="AD288" i="11"/>
  <c r="AH287" i="11"/>
  <c r="AG287" i="11"/>
  <c r="AF287" i="11"/>
  <c r="AE287" i="11"/>
  <c r="AD287" i="11"/>
  <c r="AH286" i="11"/>
  <c r="AG286" i="11"/>
  <c r="AF286" i="11"/>
  <c r="AE286" i="11"/>
  <c r="AD286" i="11"/>
  <c r="AH285" i="11"/>
  <c r="AG285" i="11"/>
  <c r="AF285" i="11"/>
  <c r="AE285" i="11"/>
  <c r="AD285" i="11"/>
  <c r="AH284" i="11"/>
  <c r="AG284" i="11"/>
  <c r="AF284" i="11"/>
  <c r="AE284" i="11"/>
  <c r="AD284" i="11"/>
  <c r="AH283" i="11"/>
  <c r="AG283" i="11"/>
  <c r="AF283" i="11"/>
  <c r="AE283" i="11"/>
  <c r="AD283" i="11"/>
  <c r="AH282" i="11"/>
  <c r="AG282" i="11"/>
  <c r="AF282" i="11"/>
  <c r="AE282" i="11"/>
  <c r="AD282" i="11"/>
  <c r="AH281" i="11"/>
  <c r="AG281" i="11"/>
  <c r="AF281" i="11"/>
  <c r="AE281" i="11"/>
  <c r="AD281" i="11"/>
  <c r="AH280" i="11"/>
  <c r="AG280" i="11"/>
  <c r="AF280" i="11"/>
  <c r="AE280" i="11"/>
  <c r="AD280" i="11"/>
  <c r="AH279" i="11"/>
  <c r="AG279" i="11"/>
  <c r="AF279" i="11"/>
  <c r="AE279" i="11"/>
  <c r="AD279" i="11"/>
  <c r="AH278" i="11"/>
  <c r="AG278" i="11"/>
  <c r="AF278" i="11"/>
  <c r="AE278" i="11"/>
  <c r="AD278" i="11"/>
  <c r="AH277" i="11"/>
  <c r="AG277" i="11"/>
  <c r="AF277" i="11"/>
  <c r="AE277" i="11"/>
  <c r="AD277" i="11"/>
  <c r="AH276" i="11"/>
  <c r="AG276" i="11"/>
  <c r="AF276" i="11"/>
  <c r="AE276" i="11"/>
  <c r="AD276" i="11"/>
  <c r="AH275" i="11"/>
  <c r="AG275" i="11"/>
  <c r="AF275" i="11"/>
  <c r="AE275" i="11"/>
  <c r="AD275" i="11"/>
  <c r="AH274" i="11"/>
  <c r="AG274" i="11"/>
  <c r="AF274" i="11"/>
  <c r="AE274" i="11"/>
  <c r="AD274" i="11"/>
  <c r="AH273" i="11"/>
  <c r="AG273" i="11"/>
  <c r="AF273" i="11"/>
  <c r="AE273" i="11"/>
  <c r="AD273" i="11"/>
  <c r="AH272" i="11"/>
  <c r="AG272" i="11"/>
  <c r="AF272" i="11"/>
  <c r="AE272" i="11"/>
  <c r="AD272" i="11"/>
  <c r="AH271" i="11"/>
  <c r="AG271" i="11"/>
  <c r="AF271" i="11"/>
  <c r="AE271" i="11"/>
  <c r="AD271" i="11"/>
  <c r="AH270" i="11"/>
  <c r="AG270" i="11"/>
  <c r="AF270" i="11"/>
  <c r="AE270" i="11"/>
  <c r="AD270" i="11"/>
  <c r="AH269" i="11"/>
  <c r="AG269" i="11"/>
  <c r="AF269" i="11"/>
  <c r="AE269" i="11"/>
  <c r="AD269" i="11"/>
  <c r="AH268" i="11"/>
  <c r="AG268" i="11"/>
  <c r="AF268" i="11"/>
  <c r="AE268" i="11"/>
  <c r="AD268" i="11"/>
  <c r="AH267" i="11"/>
  <c r="AG267" i="11"/>
  <c r="AF267" i="11"/>
  <c r="AE267" i="11"/>
  <c r="AD267" i="11"/>
  <c r="AH266" i="11"/>
  <c r="AG266" i="11"/>
  <c r="AF266" i="11"/>
  <c r="AE266" i="11"/>
  <c r="AD266" i="11"/>
  <c r="AH265" i="11"/>
  <c r="AG265" i="11"/>
  <c r="AF265" i="11"/>
  <c r="AE265" i="11"/>
  <c r="AD265" i="11"/>
  <c r="AH264" i="11"/>
  <c r="AG264" i="11"/>
  <c r="AF264" i="11"/>
  <c r="AE264" i="11"/>
  <c r="AD264" i="11"/>
  <c r="AH263" i="11"/>
  <c r="AG263" i="11"/>
  <c r="AF263" i="11"/>
  <c r="AE263" i="11"/>
  <c r="AD263" i="11"/>
  <c r="AH262" i="11"/>
  <c r="AG262" i="11"/>
  <c r="AF262" i="11"/>
  <c r="AE262" i="11"/>
  <c r="AD262" i="11"/>
  <c r="AH261" i="11"/>
  <c r="AG261" i="11"/>
  <c r="AF261" i="11"/>
  <c r="AE261" i="11"/>
  <c r="AD261" i="11"/>
  <c r="AH260" i="11"/>
  <c r="AG260" i="11"/>
  <c r="AF260" i="11"/>
  <c r="AE260" i="11"/>
  <c r="AD260" i="11"/>
  <c r="AH259" i="11"/>
  <c r="AG259" i="11"/>
  <c r="AF259" i="11"/>
  <c r="AE259" i="11"/>
  <c r="AD259" i="11"/>
  <c r="AH258" i="11"/>
  <c r="AG258" i="11"/>
  <c r="AF258" i="11"/>
  <c r="AE258" i="11"/>
  <c r="AD258" i="11"/>
  <c r="AH257" i="11"/>
  <c r="AG257" i="11"/>
  <c r="AF257" i="11"/>
  <c r="AE257" i="11"/>
  <c r="AD257" i="11"/>
  <c r="AH256" i="11"/>
  <c r="AG256" i="11"/>
  <c r="AF256" i="11"/>
  <c r="AE256" i="11"/>
  <c r="AD256" i="11"/>
  <c r="AH255" i="11"/>
  <c r="AG255" i="11"/>
  <c r="AF255" i="11"/>
  <c r="AE255" i="11"/>
  <c r="AD255" i="11"/>
  <c r="AH254" i="11"/>
  <c r="AG254" i="11"/>
  <c r="AF254" i="11"/>
  <c r="AE254" i="11"/>
  <c r="AD254" i="11"/>
  <c r="AH253" i="11"/>
  <c r="AG253" i="11"/>
  <c r="AF253" i="11"/>
  <c r="AE253" i="11"/>
  <c r="AD253" i="11"/>
  <c r="AH252" i="11"/>
  <c r="AG252" i="11"/>
  <c r="AF252" i="11"/>
  <c r="AE252" i="11"/>
  <c r="AD252" i="11"/>
  <c r="AH251" i="11"/>
  <c r="AG251" i="11"/>
  <c r="AF251" i="11"/>
  <c r="AE251" i="11"/>
  <c r="AD251" i="11"/>
  <c r="AH250" i="11"/>
  <c r="AG250" i="11"/>
  <c r="AF250" i="11"/>
  <c r="AE250" i="11"/>
  <c r="AD250" i="11"/>
  <c r="AH249" i="11"/>
  <c r="AG249" i="11"/>
  <c r="AF249" i="11"/>
  <c r="AE249" i="11"/>
  <c r="AD249" i="11"/>
  <c r="AH248" i="11"/>
  <c r="AG248" i="11"/>
  <c r="AF248" i="11"/>
  <c r="AE248" i="11"/>
  <c r="AD248" i="11"/>
  <c r="AH247" i="11"/>
  <c r="AG247" i="11"/>
  <c r="AF247" i="11"/>
  <c r="AE247" i="11"/>
  <c r="AD247" i="11"/>
  <c r="AH246" i="11"/>
  <c r="AG246" i="11"/>
  <c r="AF246" i="11"/>
  <c r="AE246" i="11"/>
  <c r="AD246" i="11"/>
  <c r="AH245" i="11"/>
  <c r="AG245" i="11"/>
  <c r="AF245" i="11"/>
  <c r="AE245" i="11"/>
  <c r="AD245" i="11"/>
  <c r="AH244" i="11"/>
  <c r="AG244" i="11"/>
  <c r="AF244" i="11"/>
  <c r="AE244" i="11"/>
  <c r="AD244" i="11"/>
  <c r="AH243" i="11"/>
  <c r="AG243" i="11"/>
  <c r="AF243" i="11"/>
  <c r="AE243" i="11"/>
  <c r="AD243" i="11"/>
  <c r="AH242" i="11"/>
  <c r="AG242" i="11"/>
  <c r="AF242" i="11"/>
  <c r="AE242" i="11"/>
  <c r="AD242" i="11"/>
  <c r="AH241" i="11"/>
  <c r="AG241" i="11"/>
  <c r="AF241" i="11"/>
  <c r="AE241" i="11"/>
  <c r="AD241" i="11"/>
  <c r="AH240" i="11"/>
  <c r="AG240" i="11"/>
  <c r="AF240" i="11"/>
  <c r="AE240" i="11"/>
  <c r="AD240" i="11"/>
  <c r="AH239" i="11"/>
  <c r="AG239" i="11"/>
  <c r="AF239" i="11"/>
  <c r="AE239" i="11"/>
  <c r="AD239" i="11"/>
  <c r="AH238" i="11"/>
  <c r="AG238" i="11"/>
  <c r="AF238" i="11"/>
  <c r="AE238" i="11"/>
  <c r="AD238" i="11"/>
  <c r="AH237" i="11"/>
  <c r="AG237" i="11"/>
  <c r="AF237" i="11"/>
  <c r="AE237" i="11"/>
  <c r="AD237" i="11"/>
  <c r="AH236" i="11"/>
  <c r="AG236" i="11"/>
  <c r="AF236" i="11"/>
  <c r="AE236" i="11"/>
  <c r="AD236" i="11"/>
  <c r="AH235" i="11"/>
  <c r="AG235" i="11"/>
  <c r="AF235" i="11"/>
  <c r="AE235" i="11"/>
  <c r="AD235" i="11"/>
  <c r="AH234" i="11"/>
  <c r="AG234" i="11"/>
  <c r="AF234" i="11"/>
  <c r="AE234" i="11"/>
  <c r="AD234" i="11"/>
  <c r="AH233" i="11"/>
  <c r="AG233" i="11"/>
  <c r="AF233" i="11"/>
  <c r="AE233" i="11"/>
  <c r="AD233" i="11"/>
  <c r="AH232" i="11"/>
  <c r="AG232" i="11"/>
  <c r="AF232" i="11"/>
  <c r="AE232" i="11"/>
  <c r="AD232" i="11"/>
  <c r="AH231" i="11"/>
  <c r="AG231" i="11"/>
  <c r="AF231" i="11"/>
  <c r="AE231" i="11"/>
  <c r="AD231" i="11"/>
  <c r="AH230" i="11"/>
  <c r="AG230" i="11"/>
  <c r="AF230" i="11"/>
  <c r="AE230" i="11"/>
  <c r="AD230" i="11"/>
  <c r="AH229" i="11"/>
  <c r="AG229" i="11"/>
  <c r="AF229" i="11"/>
  <c r="AE229" i="11"/>
  <c r="AD229" i="11"/>
  <c r="AH228" i="11"/>
  <c r="AG228" i="11"/>
  <c r="AF228" i="11"/>
  <c r="AE228" i="11"/>
  <c r="AD228" i="11"/>
  <c r="AH227" i="11"/>
  <c r="AG227" i="11"/>
  <c r="AF227" i="11"/>
  <c r="AE227" i="11"/>
  <c r="AD227" i="11"/>
  <c r="AH226" i="11"/>
  <c r="AG226" i="11"/>
  <c r="AF226" i="11"/>
  <c r="AE226" i="11"/>
  <c r="AD226" i="11"/>
  <c r="AH225" i="11"/>
  <c r="AG225" i="11"/>
  <c r="AF225" i="11"/>
  <c r="AE225" i="11"/>
  <c r="AD225" i="11"/>
  <c r="AH224" i="11"/>
  <c r="AG224" i="11"/>
  <c r="AF224" i="11"/>
  <c r="AE224" i="11"/>
  <c r="AD224" i="11"/>
  <c r="AH223" i="11"/>
  <c r="AG223" i="11"/>
  <c r="AF223" i="11"/>
  <c r="AE223" i="11"/>
  <c r="AD223" i="11"/>
  <c r="AH222" i="11"/>
  <c r="AG222" i="11"/>
  <c r="AF222" i="11"/>
  <c r="AE222" i="11"/>
  <c r="AD222" i="11"/>
  <c r="AH221" i="11"/>
  <c r="AG221" i="11"/>
  <c r="AF221" i="11"/>
  <c r="AE221" i="11"/>
  <c r="AD221" i="11"/>
  <c r="AH220" i="11"/>
  <c r="AG220" i="11"/>
  <c r="AF220" i="11"/>
  <c r="AE220" i="11"/>
  <c r="AD220" i="11"/>
  <c r="AH219" i="11"/>
  <c r="AG219" i="11"/>
  <c r="AF219" i="11"/>
  <c r="AE219" i="11"/>
  <c r="AD219" i="11"/>
  <c r="AH218" i="11"/>
  <c r="AG218" i="11"/>
  <c r="AF218" i="11"/>
  <c r="AE218" i="11"/>
  <c r="AD218" i="11"/>
  <c r="AH217" i="11"/>
  <c r="AG217" i="11"/>
  <c r="AF217" i="11"/>
  <c r="AE217" i="11"/>
  <c r="AD217" i="11"/>
  <c r="AH216" i="11"/>
  <c r="AG216" i="11"/>
  <c r="AF216" i="11"/>
  <c r="AE216" i="11"/>
  <c r="AD216" i="11"/>
  <c r="AH215" i="11"/>
  <c r="AG215" i="11"/>
  <c r="AF215" i="11"/>
  <c r="AE215" i="11"/>
  <c r="AD215" i="11"/>
  <c r="AH214" i="11"/>
  <c r="AG214" i="11"/>
  <c r="AF214" i="11"/>
  <c r="AE214" i="11"/>
  <c r="AD214" i="11"/>
  <c r="AH213" i="11"/>
  <c r="AG213" i="11"/>
  <c r="AF213" i="11"/>
  <c r="AE213" i="11"/>
  <c r="AD213" i="11"/>
  <c r="AH212" i="11"/>
  <c r="AG212" i="11"/>
  <c r="AF212" i="11"/>
  <c r="AE212" i="11"/>
  <c r="AD212" i="11"/>
  <c r="AH211" i="11"/>
  <c r="AG211" i="11"/>
  <c r="AF211" i="11"/>
  <c r="AE211" i="11"/>
  <c r="AD211" i="11"/>
  <c r="AH210" i="11"/>
  <c r="AG210" i="11"/>
  <c r="AF210" i="11"/>
  <c r="AE210" i="11"/>
  <c r="AD210" i="11"/>
  <c r="AH209" i="11"/>
  <c r="AG209" i="11"/>
  <c r="AF209" i="11"/>
  <c r="AE209" i="11"/>
  <c r="AD209" i="11"/>
  <c r="AH208" i="11"/>
  <c r="AG208" i="11"/>
  <c r="AF208" i="11"/>
  <c r="AE208" i="11"/>
  <c r="AD208" i="11"/>
  <c r="AH207" i="11"/>
  <c r="AG207" i="11"/>
  <c r="AF207" i="11"/>
  <c r="AE207" i="11"/>
  <c r="AD207" i="11"/>
  <c r="AH206" i="11"/>
  <c r="AG206" i="11"/>
  <c r="AF206" i="11"/>
  <c r="AE206" i="11"/>
  <c r="AD206" i="11"/>
  <c r="AH205" i="11"/>
  <c r="AG205" i="11"/>
  <c r="AF205" i="11"/>
  <c r="AE205" i="11"/>
  <c r="AD205" i="11"/>
  <c r="AH204" i="11"/>
  <c r="AG204" i="11"/>
  <c r="AF204" i="11"/>
  <c r="AE204" i="11"/>
  <c r="AD204" i="11"/>
  <c r="AH203" i="11"/>
  <c r="AG203" i="11"/>
  <c r="AF203" i="11"/>
  <c r="AE203" i="11"/>
  <c r="AD203" i="11"/>
  <c r="AH202" i="11"/>
  <c r="AG202" i="11"/>
  <c r="AF202" i="11"/>
  <c r="AE202" i="11"/>
  <c r="AD202" i="11"/>
  <c r="AH201" i="11"/>
  <c r="AG201" i="11"/>
  <c r="AF201" i="11"/>
  <c r="AE201" i="11"/>
  <c r="AD201" i="11"/>
  <c r="AH200" i="11"/>
  <c r="AG200" i="11"/>
  <c r="AF200" i="11"/>
  <c r="AE200" i="11"/>
  <c r="AD200" i="11"/>
  <c r="AH199" i="11"/>
  <c r="AG199" i="11"/>
  <c r="AF199" i="11"/>
  <c r="AE199" i="11"/>
  <c r="AD199" i="11"/>
  <c r="AH198" i="11"/>
  <c r="AG198" i="11"/>
  <c r="AF198" i="11"/>
  <c r="AE198" i="11"/>
  <c r="AD198" i="11"/>
  <c r="AH197" i="11"/>
  <c r="AG197" i="11"/>
  <c r="AF197" i="11"/>
  <c r="AE197" i="11"/>
  <c r="AD197" i="11"/>
  <c r="AH196" i="11"/>
  <c r="AG196" i="11"/>
  <c r="AF196" i="11"/>
  <c r="AE196" i="11"/>
  <c r="AD196" i="11"/>
  <c r="AH195" i="11"/>
  <c r="AG195" i="11"/>
  <c r="AF195" i="11"/>
  <c r="AE195" i="11"/>
  <c r="AD195" i="11"/>
  <c r="AH194" i="11"/>
  <c r="AG194" i="11"/>
  <c r="AF194" i="11"/>
  <c r="AE194" i="11"/>
  <c r="AD194" i="11"/>
  <c r="AH193" i="11"/>
  <c r="AG193" i="11"/>
  <c r="AF193" i="11"/>
  <c r="AE193" i="11"/>
  <c r="AD193" i="11"/>
  <c r="AH192" i="11"/>
  <c r="AG192" i="11"/>
  <c r="AF192" i="11"/>
  <c r="AE192" i="11"/>
  <c r="AD192" i="11"/>
  <c r="AH191" i="11"/>
  <c r="AG191" i="11"/>
  <c r="AF191" i="11"/>
  <c r="AE191" i="11"/>
  <c r="AD191" i="11"/>
  <c r="AH190" i="11"/>
  <c r="AG190" i="11"/>
  <c r="AF190" i="11"/>
  <c r="AE190" i="11"/>
  <c r="AD190" i="11"/>
  <c r="AH189" i="11"/>
  <c r="AG189" i="11"/>
  <c r="AF189" i="11"/>
  <c r="AE189" i="11"/>
  <c r="AD189" i="11"/>
  <c r="AH188" i="11"/>
  <c r="AG188" i="11"/>
  <c r="AF188" i="11"/>
  <c r="AE188" i="11"/>
  <c r="AD188" i="11"/>
  <c r="AH187" i="11"/>
  <c r="AG187" i="11"/>
  <c r="AF187" i="11"/>
  <c r="AE187" i="11"/>
  <c r="AD187" i="11"/>
  <c r="AH186" i="11"/>
  <c r="AG186" i="11"/>
  <c r="AF186" i="11"/>
  <c r="AE186" i="11"/>
  <c r="AD186" i="11"/>
  <c r="AH185" i="11"/>
  <c r="AG185" i="11"/>
  <c r="AF185" i="11"/>
  <c r="AE185" i="11"/>
  <c r="AD185" i="11"/>
  <c r="AH184" i="11"/>
  <c r="AG184" i="11"/>
  <c r="AF184" i="11"/>
  <c r="AE184" i="11"/>
  <c r="AD184" i="11"/>
  <c r="AH183" i="11"/>
  <c r="AG183" i="11"/>
  <c r="AF183" i="11"/>
  <c r="AE183" i="11"/>
  <c r="AD183" i="11"/>
  <c r="AH182" i="11"/>
  <c r="AG182" i="11"/>
  <c r="AF182" i="11"/>
  <c r="AE182" i="11"/>
  <c r="AD182" i="11"/>
  <c r="AH181" i="11"/>
  <c r="AG181" i="11"/>
  <c r="AF181" i="11"/>
  <c r="AE181" i="11"/>
  <c r="AD181" i="11"/>
  <c r="AH180" i="11"/>
  <c r="AG180" i="11"/>
  <c r="AF180" i="11"/>
  <c r="AE180" i="11"/>
  <c r="AD180" i="11"/>
  <c r="AH179" i="11"/>
  <c r="AG179" i="11"/>
  <c r="AF179" i="11"/>
  <c r="AE179" i="11"/>
  <c r="AD179" i="11"/>
  <c r="AH178" i="11"/>
  <c r="AG178" i="11"/>
  <c r="AF178" i="11"/>
  <c r="AE178" i="11"/>
  <c r="AD178" i="11"/>
  <c r="AH177" i="11"/>
  <c r="AG177" i="11"/>
  <c r="AF177" i="11"/>
  <c r="AE177" i="11"/>
  <c r="AD177" i="11"/>
  <c r="AH176" i="11"/>
  <c r="AG176" i="11"/>
  <c r="AF176" i="11"/>
  <c r="AE176" i="11"/>
  <c r="AD176" i="11"/>
  <c r="AH175" i="11"/>
  <c r="AG175" i="11"/>
  <c r="AF175" i="11"/>
  <c r="AE175" i="11"/>
  <c r="AD175" i="11"/>
  <c r="AH174" i="11"/>
  <c r="AG174" i="11"/>
  <c r="AF174" i="11"/>
  <c r="AE174" i="11"/>
  <c r="AD174" i="11"/>
  <c r="AH173" i="11"/>
  <c r="AG173" i="11"/>
  <c r="AF173" i="11"/>
  <c r="AE173" i="11"/>
  <c r="AD173" i="11"/>
  <c r="AH172" i="11"/>
  <c r="AG172" i="11"/>
  <c r="AF172" i="11"/>
  <c r="AE172" i="11"/>
  <c r="AD172" i="11"/>
  <c r="AH171" i="11"/>
  <c r="AG171" i="11"/>
  <c r="AF171" i="11"/>
  <c r="AE171" i="11"/>
  <c r="AD171" i="11"/>
  <c r="AH170" i="11"/>
  <c r="AG170" i="11"/>
  <c r="AF170" i="11"/>
  <c r="AE170" i="11"/>
  <c r="AD170" i="11"/>
  <c r="AH169" i="11"/>
  <c r="AG169" i="11"/>
  <c r="AF169" i="11"/>
  <c r="AE169" i="11"/>
  <c r="AD169" i="11"/>
  <c r="AH168" i="11"/>
  <c r="AG168" i="11"/>
  <c r="AF168" i="11"/>
  <c r="AE168" i="11"/>
  <c r="AD168" i="11"/>
  <c r="AH167" i="11"/>
  <c r="AG167" i="11"/>
  <c r="AF167" i="11"/>
  <c r="AE167" i="11"/>
  <c r="AD167" i="11"/>
  <c r="AH166" i="11"/>
  <c r="AG166" i="11"/>
  <c r="AF166" i="11"/>
  <c r="AE166" i="11"/>
  <c r="AD166" i="11"/>
  <c r="AH165" i="11"/>
  <c r="AG165" i="11"/>
  <c r="AF165" i="11"/>
  <c r="AE165" i="11"/>
  <c r="AD165" i="11"/>
  <c r="AH164" i="11"/>
  <c r="AG164" i="11"/>
  <c r="AF164" i="11"/>
  <c r="AE164" i="11"/>
  <c r="AD164" i="11"/>
  <c r="AH163" i="11"/>
  <c r="AG163" i="11"/>
  <c r="AF163" i="11"/>
  <c r="AE163" i="11"/>
  <c r="AD163" i="11"/>
  <c r="AH162" i="11"/>
  <c r="AG162" i="11"/>
  <c r="AF162" i="11"/>
  <c r="AE162" i="11"/>
  <c r="AD162" i="11"/>
  <c r="AH161" i="11"/>
  <c r="AG161" i="11"/>
  <c r="AF161" i="11"/>
  <c r="AE161" i="11"/>
  <c r="AD161" i="11"/>
  <c r="AH160" i="11"/>
  <c r="AG160" i="11"/>
  <c r="AF160" i="11"/>
  <c r="AE160" i="11"/>
  <c r="AD160" i="11"/>
  <c r="AH159" i="11"/>
  <c r="AG159" i="11"/>
  <c r="AF159" i="11"/>
  <c r="AE159" i="11"/>
  <c r="AD159" i="11"/>
  <c r="AH158" i="11"/>
  <c r="AG158" i="11"/>
  <c r="AF158" i="11"/>
  <c r="AE158" i="11"/>
  <c r="AD158" i="11"/>
  <c r="AH157" i="11"/>
  <c r="AG157" i="11"/>
  <c r="AF157" i="11"/>
  <c r="AE157" i="11"/>
  <c r="AD157" i="11"/>
  <c r="AH156" i="11"/>
  <c r="AG156" i="11"/>
  <c r="AF156" i="11"/>
  <c r="AE156" i="11"/>
  <c r="AD156" i="11"/>
  <c r="AH155" i="11"/>
  <c r="AG155" i="11"/>
  <c r="AF155" i="11"/>
  <c r="AE155" i="11"/>
  <c r="AD155" i="11"/>
  <c r="AH154" i="11"/>
  <c r="AG154" i="11"/>
  <c r="AF154" i="11"/>
  <c r="AE154" i="11"/>
  <c r="AD154" i="11"/>
  <c r="AH153" i="11"/>
  <c r="AG153" i="11"/>
  <c r="AF153" i="11"/>
  <c r="AE153" i="11"/>
  <c r="AD153" i="11"/>
  <c r="AH152" i="11"/>
  <c r="AG152" i="11"/>
  <c r="AF152" i="11"/>
  <c r="AE152" i="11"/>
  <c r="AD152" i="11"/>
  <c r="AH151" i="11"/>
  <c r="AG151" i="11"/>
  <c r="AF151" i="11"/>
  <c r="AE151" i="11"/>
  <c r="AD151" i="11"/>
  <c r="AH150" i="11"/>
  <c r="AG150" i="11"/>
  <c r="AF150" i="11"/>
  <c r="AE150" i="11"/>
  <c r="AD150" i="11"/>
  <c r="AH149" i="11"/>
  <c r="AG149" i="11"/>
  <c r="AF149" i="11"/>
  <c r="AE149" i="11"/>
  <c r="AD149" i="11"/>
  <c r="AH148" i="11"/>
  <c r="AG148" i="11"/>
  <c r="AF148" i="11"/>
  <c r="AE148" i="11"/>
  <c r="AD148" i="11"/>
  <c r="AH147" i="11"/>
  <c r="AG147" i="11"/>
  <c r="AF147" i="11"/>
  <c r="AE147" i="11"/>
  <c r="AD147" i="11"/>
  <c r="AH146" i="11"/>
  <c r="AG146" i="11"/>
  <c r="AF146" i="11"/>
  <c r="AE146" i="11"/>
  <c r="AD146" i="11"/>
  <c r="AH145" i="11"/>
  <c r="AG145" i="11"/>
  <c r="AF145" i="11"/>
  <c r="AE145" i="11"/>
  <c r="AD145" i="11"/>
  <c r="AH144" i="11"/>
  <c r="AG144" i="11"/>
  <c r="AF144" i="11"/>
  <c r="AE144" i="11"/>
  <c r="AD144" i="11"/>
  <c r="AH143" i="11"/>
  <c r="AG143" i="11"/>
  <c r="AF143" i="11"/>
  <c r="AE143" i="11"/>
  <c r="AD143" i="11"/>
  <c r="AH142" i="11"/>
  <c r="AG142" i="11"/>
  <c r="AF142" i="11"/>
  <c r="AE142" i="11"/>
  <c r="AD142" i="11"/>
  <c r="AH141" i="11"/>
  <c r="AG141" i="11"/>
  <c r="AF141" i="11"/>
  <c r="AE141" i="11"/>
  <c r="AD141" i="11"/>
  <c r="AH140" i="11"/>
  <c r="AG140" i="11"/>
  <c r="AF140" i="11"/>
  <c r="AE140" i="11"/>
  <c r="AD140" i="11"/>
  <c r="AH139" i="11"/>
  <c r="AG139" i="11"/>
  <c r="AF139" i="11"/>
  <c r="AE139" i="11"/>
  <c r="AD139" i="11"/>
  <c r="AH138" i="11"/>
  <c r="AG138" i="11"/>
  <c r="AF138" i="11"/>
  <c r="AE138" i="11"/>
  <c r="AD138" i="11"/>
  <c r="AH137" i="11"/>
  <c r="AG137" i="11"/>
  <c r="AF137" i="11"/>
  <c r="AE137" i="11"/>
  <c r="AD137" i="11"/>
  <c r="AH136" i="11"/>
  <c r="AG136" i="11"/>
  <c r="AF136" i="11"/>
  <c r="AE136" i="11"/>
  <c r="AD136" i="11"/>
  <c r="AH135" i="11"/>
  <c r="AG135" i="11"/>
  <c r="AF135" i="11"/>
  <c r="AE135" i="11"/>
  <c r="AD135" i="11"/>
  <c r="AH134" i="11"/>
  <c r="AG134" i="11"/>
  <c r="AF134" i="11"/>
  <c r="AE134" i="11"/>
  <c r="AD134" i="11"/>
  <c r="AH133" i="11"/>
  <c r="AG133" i="11"/>
  <c r="AF133" i="11"/>
  <c r="AE133" i="11"/>
  <c r="AD133" i="11"/>
  <c r="AH132" i="11"/>
  <c r="AG132" i="11"/>
  <c r="AF132" i="11"/>
  <c r="AE132" i="11"/>
  <c r="AD132" i="11"/>
  <c r="AH131" i="11"/>
  <c r="AG131" i="11"/>
  <c r="AF131" i="11"/>
  <c r="AE131" i="11"/>
  <c r="AD131" i="11"/>
  <c r="AH130" i="11"/>
  <c r="AG130" i="11"/>
  <c r="AF130" i="11"/>
  <c r="AE130" i="11"/>
  <c r="AD130" i="11"/>
  <c r="AH129" i="11"/>
  <c r="AG129" i="11"/>
  <c r="AF129" i="11"/>
  <c r="AE129" i="11"/>
  <c r="AD129" i="11"/>
  <c r="AH128" i="11"/>
  <c r="AG128" i="11"/>
  <c r="AF128" i="11"/>
  <c r="AE128" i="11"/>
  <c r="AD128" i="11"/>
  <c r="AH127" i="11"/>
  <c r="AG127" i="11"/>
  <c r="AF127" i="11"/>
  <c r="AE127" i="11"/>
  <c r="AD127" i="11"/>
  <c r="AH126" i="11"/>
  <c r="AG126" i="11"/>
  <c r="AF126" i="11"/>
  <c r="AE126" i="11"/>
  <c r="AD126" i="11"/>
  <c r="AH125" i="11"/>
  <c r="AG125" i="11"/>
  <c r="AF125" i="11"/>
  <c r="AE125" i="11"/>
  <c r="AD125" i="11"/>
  <c r="AH124" i="11"/>
  <c r="AG124" i="11"/>
  <c r="AF124" i="11"/>
  <c r="AE124" i="11"/>
  <c r="AD124" i="11"/>
  <c r="AH123" i="11"/>
  <c r="AG123" i="11"/>
  <c r="AF123" i="11"/>
  <c r="AE123" i="11"/>
  <c r="AD123" i="11"/>
  <c r="AH122" i="11"/>
  <c r="AG122" i="11"/>
  <c r="AF122" i="11"/>
  <c r="AE122" i="11"/>
  <c r="AD122" i="11"/>
  <c r="AH121" i="11"/>
  <c r="AG121" i="11"/>
  <c r="AF121" i="11"/>
  <c r="AE121" i="11"/>
  <c r="AD121" i="11"/>
  <c r="AH120" i="11"/>
  <c r="AG120" i="11"/>
  <c r="AF120" i="11"/>
  <c r="AE120" i="11"/>
  <c r="AD120" i="11"/>
  <c r="AH119" i="11"/>
  <c r="AG119" i="11"/>
  <c r="AF119" i="11"/>
  <c r="AE119" i="11"/>
  <c r="AD119" i="11"/>
  <c r="AH118" i="11"/>
  <c r="AG118" i="11"/>
  <c r="AF118" i="11"/>
  <c r="AE118" i="11"/>
  <c r="AD118" i="11"/>
  <c r="AH117" i="11"/>
  <c r="AG117" i="11"/>
  <c r="AF117" i="11"/>
  <c r="AE117" i="11"/>
  <c r="AD117" i="11"/>
  <c r="AH116" i="11"/>
  <c r="AG116" i="11"/>
  <c r="AF116" i="11"/>
  <c r="AE116" i="11"/>
  <c r="AD116" i="11"/>
  <c r="AH115" i="11"/>
  <c r="AG115" i="11"/>
  <c r="AF115" i="11"/>
  <c r="AE115" i="11"/>
  <c r="AD115" i="11"/>
  <c r="AH114" i="11"/>
  <c r="AG114" i="11"/>
  <c r="AF114" i="11"/>
  <c r="AE114" i="11"/>
  <c r="AD114" i="11"/>
  <c r="AH113" i="11"/>
  <c r="AG113" i="11"/>
  <c r="AF113" i="11"/>
  <c r="AE113" i="11"/>
  <c r="AD113" i="11"/>
  <c r="AH112" i="11"/>
  <c r="AG112" i="11"/>
  <c r="AF112" i="11"/>
  <c r="AE112" i="11"/>
  <c r="AD112" i="11"/>
  <c r="AH111" i="11"/>
  <c r="AG111" i="11"/>
  <c r="AF111" i="11"/>
  <c r="AE111" i="11"/>
  <c r="AD111" i="11"/>
  <c r="AH110" i="11"/>
  <c r="AG110" i="11"/>
  <c r="AF110" i="11"/>
  <c r="AE110" i="11"/>
  <c r="AD110" i="11"/>
  <c r="AH109" i="11"/>
  <c r="AG109" i="11"/>
  <c r="AF109" i="11"/>
  <c r="AE109" i="11"/>
  <c r="AD109" i="11"/>
  <c r="AH108" i="11"/>
  <c r="AG108" i="11"/>
  <c r="AF108" i="11"/>
  <c r="AE108" i="11"/>
  <c r="AD108" i="11"/>
  <c r="AH107" i="11"/>
  <c r="AG107" i="11"/>
  <c r="AF107" i="11"/>
  <c r="AE107" i="11"/>
  <c r="AD107" i="11"/>
  <c r="AH106" i="11"/>
  <c r="AG106" i="11"/>
  <c r="AF106" i="11"/>
  <c r="AE106" i="11"/>
  <c r="AD106" i="11"/>
  <c r="AH105" i="11"/>
  <c r="AG105" i="11"/>
  <c r="AF105" i="11"/>
  <c r="AE105" i="11"/>
  <c r="AD105" i="11"/>
  <c r="AH104" i="11"/>
  <c r="AG104" i="11"/>
  <c r="AF104" i="11"/>
  <c r="AE104" i="11"/>
  <c r="AD104" i="11"/>
  <c r="AH103" i="11"/>
  <c r="AG103" i="11"/>
  <c r="AF103" i="11"/>
  <c r="AE103" i="11"/>
  <c r="AD103" i="11"/>
  <c r="AH102" i="11"/>
  <c r="AG102" i="11"/>
  <c r="AF102" i="11"/>
  <c r="AE102" i="11"/>
  <c r="AD102" i="11"/>
  <c r="AH101" i="11"/>
  <c r="AG101" i="11"/>
  <c r="AF101" i="11"/>
  <c r="AE101" i="11"/>
  <c r="AD101" i="11"/>
  <c r="AH100" i="11"/>
  <c r="AG100" i="11"/>
  <c r="AF100" i="11"/>
  <c r="AE100" i="11"/>
  <c r="AD100" i="11"/>
  <c r="AH99" i="11"/>
  <c r="AG99" i="11"/>
  <c r="AF99" i="11"/>
  <c r="AE99" i="11"/>
  <c r="AD99" i="11"/>
  <c r="AH98" i="11"/>
  <c r="AG98" i="11"/>
  <c r="AF98" i="11"/>
  <c r="AE98" i="11"/>
  <c r="AD98" i="11"/>
  <c r="AH97" i="11"/>
  <c r="AG97" i="11"/>
  <c r="AF97" i="11"/>
  <c r="AE97" i="11"/>
  <c r="AD97" i="11"/>
  <c r="AH96" i="11"/>
  <c r="AG96" i="11"/>
  <c r="AF96" i="11"/>
  <c r="AE96" i="11"/>
  <c r="AD96" i="11"/>
  <c r="AH95" i="11"/>
  <c r="AG95" i="11"/>
  <c r="AF95" i="11"/>
  <c r="AE95" i="11"/>
  <c r="AD95" i="11"/>
  <c r="AH94" i="11"/>
  <c r="AG94" i="11"/>
  <c r="AF94" i="11"/>
  <c r="AE94" i="11"/>
  <c r="AD94" i="11"/>
  <c r="AH93" i="11"/>
  <c r="AG93" i="11"/>
  <c r="AF93" i="11"/>
  <c r="AE93" i="11"/>
  <c r="AD93" i="11"/>
  <c r="AH92" i="11"/>
  <c r="AG92" i="11"/>
  <c r="AF92" i="11"/>
  <c r="AE92" i="11"/>
  <c r="AD92" i="11"/>
  <c r="AH91" i="11"/>
  <c r="AG91" i="11"/>
  <c r="AF91" i="11"/>
  <c r="AE91" i="11"/>
  <c r="AD91" i="11"/>
  <c r="AH90" i="11"/>
  <c r="AG90" i="11"/>
  <c r="AF90" i="11"/>
  <c r="AE90" i="11"/>
  <c r="AD90" i="11"/>
  <c r="AH89" i="11"/>
  <c r="AG89" i="11"/>
  <c r="AF89" i="11"/>
  <c r="AE89" i="11"/>
  <c r="AD89" i="11"/>
  <c r="AH88" i="11"/>
  <c r="AG88" i="11"/>
  <c r="AF88" i="11"/>
  <c r="AE88" i="11"/>
  <c r="AD88" i="11"/>
  <c r="AH87" i="11"/>
  <c r="AG87" i="11"/>
  <c r="AF87" i="11"/>
  <c r="AE87" i="11"/>
  <c r="AD87" i="11"/>
  <c r="AH86" i="11"/>
  <c r="AG86" i="11"/>
  <c r="AF86" i="11"/>
  <c r="AE86" i="11"/>
  <c r="AD86" i="11"/>
  <c r="AH85" i="11"/>
  <c r="AG85" i="11"/>
  <c r="AF85" i="11"/>
  <c r="AE85" i="11"/>
  <c r="AD85" i="11"/>
  <c r="AH84" i="11"/>
  <c r="AG84" i="11"/>
  <c r="AF84" i="11"/>
  <c r="AE84" i="11"/>
  <c r="AD84" i="11"/>
  <c r="AH83" i="11"/>
  <c r="AG83" i="11"/>
  <c r="AF83" i="11"/>
  <c r="AE83" i="11"/>
  <c r="AD83" i="11"/>
  <c r="AH82" i="11"/>
  <c r="AG82" i="11"/>
  <c r="AF82" i="11"/>
  <c r="AE82" i="11"/>
  <c r="AD82" i="11"/>
  <c r="AH81" i="11"/>
  <c r="AG81" i="11"/>
  <c r="AF81" i="11"/>
  <c r="AE81" i="11"/>
  <c r="AD81" i="11"/>
  <c r="AH80" i="11"/>
  <c r="AG80" i="11"/>
  <c r="AF80" i="11"/>
  <c r="AE80" i="11"/>
  <c r="AD80" i="11"/>
  <c r="AH79" i="11"/>
  <c r="AG79" i="11"/>
  <c r="AF79" i="11"/>
  <c r="AE79" i="11"/>
  <c r="AD79" i="11"/>
  <c r="AH78" i="11"/>
  <c r="AG78" i="11"/>
  <c r="AF78" i="11"/>
  <c r="AE78" i="11"/>
  <c r="AD78" i="11"/>
  <c r="AH77" i="11"/>
  <c r="AG77" i="11"/>
  <c r="AF77" i="11"/>
  <c r="AE77" i="11"/>
  <c r="AD77" i="11"/>
  <c r="AH76" i="11"/>
  <c r="AG76" i="11"/>
  <c r="AF76" i="11"/>
  <c r="AE76" i="11"/>
  <c r="AD76" i="11"/>
  <c r="AH75" i="11"/>
  <c r="AG75" i="11"/>
  <c r="AF75" i="11"/>
  <c r="AE75" i="11"/>
  <c r="AD75" i="11"/>
  <c r="AH74" i="11"/>
  <c r="AG74" i="11"/>
  <c r="AF74" i="11"/>
  <c r="AE74" i="11"/>
  <c r="AD74" i="11"/>
  <c r="AH73" i="11"/>
  <c r="AG73" i="11"/>
  <c r="AF73" i="11"/>
  <c r="AE73" i="11"/>
  <c r="AD73" i="11"/>
  <c r="AH72" i="11"/>
  <c r="AG72" i="11"/>
  <c r="AF72" i="11"/>
  <c r="AE72" i="11"/>
  <c r="AD72" i="11"/>
  <c r="AH71" i="11"/>
  <c r="AG71" i="11"/>
  <c r="AF71" i="11"/>
  <c r="AE71" i="11"/>
  <c r="AD71" i="11"/>
  <c r="AH70" i="11"/>
  <c r="AG70" i="11"/>
  <c r="AF70" i="11"/>
  <c r="AE70" i="11"/>
  <c r="AD70" i="11"/>
  <c r="AH69" i="11"/>
  <c r="AG69" i="11"/>
  <c r="AF69" i="11"/>
  <c r="AE69" i="11"/>
  <c r="AD69" i="11"/>
  <c r="AH68" i="11"/>
  <c r="AG68" i="11"/>
  <c r="AF68" i="11"/>
  <c r="AE68" i="11"/>
  <c r="AD68" i="11"/>
  <c r="AH67" i="11"/>
  <c r="AG67" i="11"/>
  <c r="AF67" i="11"/>
  <c r="AE67" i="11"/>
  <c r="AD67" i="11"/>
  <c r="AH66" i="11"/>
  <c r="AG66" i="11"/>
  <c r="AF66" i="11"/>
  <c r="AE66" i="11"/>
  <c r="AD66" i="11"/>
  <c r="AH65" i="11"/>
  <c r="AG65" i="11"/>
  <c r="AF65" i="11"/>
  <c r="AE65" i="11"/>
  <c r="AD65" i="11"/>
  <c r="AH64" i="11"/>
  <c r="AG64" i="11"/>
  <c r="AF64" i="11"/>
  <c r="AE64" i="11"/>
  <c r="AD64" i="11"/>
  <c r="AH63" i="11"/>
  <c r="AG63" i="11"/>
  <c r="AF63" i="11"/>
  <c r="AE63" i="11"/>
  <c r="AD63" i="11"/>
  <c r="AH62" i="11"/>
  <c r="AG62" i="11"/>
  <c r="AF62" i="11"/>
  <c r="AE62" i="11"/>
  <c r="AD62" i="11"/>
  <c r="AH61" i="11"/>
  <c r="AG61" i="11"/>
  <c r="AF61" i="11"/>
  <c r="AE61" i="11"/>
  <c r="AD61" i="11"/>
  <c r="AH60" i="11"/>
  <c r="AG60" i="11"/>
  <c r="AF60" i="11"/>
  <c r="AE60" i="11"/>
  <c r="AD60" i="11"/>
  <c r="AH59" i="11"/>
  <c r="AG59" i="11"/>
  <c r="AF59" i="11"/>
  <c r="AE59" i="11"/>
  <c r="AD59" i="11"/>
  <c r="AH58" i="11"/>
  <c r="AG58" i="11"/>
  <c r="AF58" i="11"/>
  <c r="AE58" i="11"/>
  <c r="AD58" i="11"/>
  <c r="AH57" i="11"/>
  <c r="AG57" i="11"/>
  <c r="AF57" i="11"/>
  <c r="AE57" i="11"/>
  <c r="AD57" i="11"/>
  <c r="AH56" i="11"/>
  <c r="AG56" i="11"/>
  <c r="AF56" i="11"/>
  <c r="AE56" i="11"/>
  <c r="AD56" i="11"/>
  <c r="AH55" i="11"/>
  <c r="AG55" i="11"/>
  <c r="AF55" i="11"/>
  <c r="AE55" i="11"/>
  <c r="AD55" i="11"/>
  <c r="AH54" i="11"/>
  <c r="AG54" i="11"/>
  <c r="AF54" i="11"/>
  <c r="AE54" i="11"/>
  <c r="AD54" i="11"/>
  <c r="AH53" i="11"/>
  <c r="AG53" i="11"/>
  <c r="AF53" i="11"/>
  <c r="AE53" i="11"/>
  <c r="AD53" i="11"/>
  <c r="AH52" i="11"/>
  <c r="AG52" i="11"/>
  <c r="AF52" i="11"/>
  <c r="AE52" i="11"/>
  <c r="AD52" i="11"/>
  <c r="AH51" i="11"/>
  <c r="AG51" i="11"/>
  <c r="AF51" i="11"/>
  <c r="AE51" i="11"/>
  <c r="AD51" i="11"/>
  <c r="AH50" i="11"/>
  <c r="AG50" i="11"/>
  <c r="AF50" i="11"/>
  <c r="AE50" i="11"/>
  <c r="AD50" i="11"/>
  <c r="AH49" i="11"/>
  <c r="AG49" i="11"/>
  <c r="AF49" i="11"/>
  <c r="AE49" i="11"/>
  <c r="AD49" i="11"/>
  <c r="AH48" i="11"/>
  <c r="AG48" i="11"/>
  <c r="AF48" i="11"/>
  <c r="AE48" i="11"/>
  <c r="AD48" i="11"/>
  <c r="AH47" i="11"/>
  <c r="AG47" i="11"/>
  <c r="AF47" i="11"/>
  <c r="AE47" i="11"/>
  <c r="AD47" i="11"/>
  <c r="AH46" i="11"/>
  <c r="AG46" i="11"/>
  <c r="AF46" i="11"/>
  <c r="AE46" i="11"/>
  <c r="AD46" i="11"/>
  <c r="AH45" i="11"/>
  <c r="AG45" i="11"/>
  <c r="AF45" i="11"/>
  <c r="AE45" i="11"/>
  <c r="AD45" i="11"/>
  <c r="AH44" i="11"/>
  <c r="AG44" i="11"/>
  <c r="AF44" i="11"/>
  <c r="AE44" i="11"/>
  <c r="AD44" i="11"/>
  <c r="AH43" i="11"/>
  <c r="AG43" i="11"/>
  <c r="AF43" i="11"/>
  <c r="AE43" i="11"/>
  <c r="AD43" i="11"/>
  <c r="AH42" i="11"/>
  <c r="AG42" i="11"/>
  <c r="AF42" i="11"/>
  <c r="AE42" i="11"/>
  <c r="AD42" i="11"/>
  <c r="AH41" i="11"/>
  <c r="AG41" i="11"/>
  <c r="AF41" i="11"/>
  <c r="AE41" i="11"/>
  <c r="AD41" i="11"/>
  <c r="AH40" i="11"/>
  <c r="AG40" i="11"/>
  <c r="AF40" i="11"/>
  <c r="AE40" i="11"/>
  <c r="AD40" i="11"/>
  <c r="AH39" i="11"/>
  <c r="AG39" i="11"/>
  <c r="AF39" i="11"/>
  <c r="AE39" i="11"/>
  <c r="AD39" i="11"/>
  <c r="AH38" i="11"/>
  <c r="AG38" i="11"/>
  <c r="AF38" i="11"/>
  <c r="AE38" i="11"/>
  <c r="AD38" i="11"/>
  <c r="AH37" i="11"/>
  <c r="AG37" i="11"/>
  <c r="AF37" i="11"/>
  <c r="AE37" i="11"/>
  <c r="AD37" i="11"/>
  <c r="AH36" i="11"/>
  <c r="AG36" i="11"/>
  <c r="AF36" i="11"/>
  <c r="AE36" i="11"/>
  <c r="AD36" i="11"/>
  <c r="AH35" i="11"/>
  <c r="AG35" i="11"/>
  <c r="AF35" i="11"/>
  <c r="AE35" i="11"/>
  <c r="AD35" i="11"/>
  <c r="AH34" i="11"/>
  <c r="AG34" i="11"/>
  <c r="AF34" i="11"/>
  <c r="AE34" i="11"/>
  <c r="AD34" i="11"/>
  <c r="AH33" i="11"/>
  <c r="AG33" i="11"/>
  <c r="AF33" i="11"/>
  <c r="AE33" i="11"/>
  <c r="AD33" i="11"/>
  <c r="AH32" i="11"/>
  <c r="AG32" i="11"/>
  <c r="AF32" i="11"/>
  <c r="AE32" i="11"/>
  <c r="AD32" i="11"/>
  <c r="AH31" i="11"/>
  <c r="AG31" i="11"/>
  <c r="AF31" i="11"/>
  <c r="AE31" i="11"/>
  <c r="AD31" i="11"/>
  <c r="AH30" i="11"/>
  <c r="AG30" i="11"/>
  <c r="AF30" i="11"/>
  <c r="AE30" i="11"/>
  <c r="AD30" i="11"/>
  <c r="AH29" i="11"/>
  <c r="AG29" i="11"/>
  <c r="AF29" i="11"/>
  <c r="AE29" i="11"/>
  <c r="AD29" i="11"/>
  <c r="AH28" i="11"/>
  <c r="AG28" i="11"/>
  <c r="AF28" i="11"/>
  <c r="AE28" i="11"/>
  <c r="AD28" i="11"/>
  <c r="AH27" i="11"/>
  <c r="AG27" i="11"/>
  <c r="AF27" i="11"/>
  <c r="AE27" i="11"/>
  <c r="AD27" i="11"/>
  <c r="AH26" i="11"/>
  <c r="AG26" i="11"/>
  <c r="AF26" i="11"/>
  <c r="AE26" i="11"/>
  <c r="AD26" i="11"/>
  <c r="AH25" i="11"/>
  <c r="AG25" i="11"/>
  <c r="AF25" i="11"/>
  <c r="AE25" i="11"/>
  <c r="AD25" i="11"/>
  <c r="AH24" i="11"/>
  <c r="AG24" i="11"/>
  <c r="AF24" i="11"/>
  <c r="AE24" i="11"/>
  <c r="AD24" i="11"/>
  <c r="AH23" i="11"/>
  <c r="AG23" i="11"/>
  <c r="AF23" i="11"/>
  <c r="AE23" i="11"/>
  <c r="AD23" i="11"/>
  <c r="AH22" i="11"/>
  <c r="AG22" i="11"/>
  <c r="AF22" i="11"/>
  <c r="AE22" i="11"/>
  <c r="AD22" i="11"/>
  <c r="AH21" i="11"/>
  <c r="AG21" i="11"/>
  <c r="AF21" i="11"/>
  <c r="AE21" i="11"/>
  <c r="AD21" i="11"/>
  <c r="AH20" i="11"/>
  <c r="AG20" i="11"/>
  <c r="AF20" i="11"/>
  <c r="AE20" i="11"/>
  <c r="AD20" i="11"/>
  <c r="AH19" i="11"/>
  <c r="AG19" i="11"/>
  <c r="AF19" i="11"/>
  <c r="AE19" i="11"/>
  <c r="AD19" i="11"/>
  <c r="AH18" i="11"/>
  <c r="AG18" i="11"/>
  <c r="AF18" i="11"/>
  <c r="AE18" i="11"/>
  <c r="AD18" i="11"/>
  <c r="AH17" i="11"/>
  <c r="AG17" i="11"/>
  <c r="AF17" i="11"/>
  <c r="AE17" i="11"/>
  <c r="AD17" i="11"/>
  <c r="AH16" i="11"/>
  <c r="AG16" i="11"/>
  <c r="AF16" i="11"/>
  <c r="AE16" i="11"/>
  <c r="AD16" i="11"/>
  <c r="AH15" i="11"/>
  <c r="AG15" i="11"/>
  <c r="AF15" i="11"/>
  <c r="AE15" i="11"/>
  <c r="AD15" i="11"/>
  <c r="AH14" i="11"/>
  <c r="AG14" i="11"/>
  <c r="AF14" i="11"/>
  <c r="AE14" i="11"/>
  <c r="AD14" i="11"/>
  <c r="AH13" i="11"/>
  <c r="AG13" i="11"/>
  <c r="AF13" i="11"/>
  <c r="AE13" i="11"/>
  <c r="AD13" i="11"/>
  <c r="AH12" i="11"/>
  <c r="AG12" i="11"/>
  <c r="AF12" i="11"/>
  <c r="AE12" i="11"/>
  <c r="AD12" i="11"/>
  <c r="AH11" i="11"/>
  <c r="AG11" i="11"/>
  <c r="AF11" i="11"/>
  <c r="AE11" i="11"/>
  <c r="AD11" i="11"/>
  <c r="AH10" i="11"/>
  <c r="AG10" i="11"/>
  <c r="AF10" i="11"/>
  <c r="AE10" i="11"/>
  <c r="AD10" i="11"/>
  <c r="AH9" i="11"/>
  <c r="AG9" i="11"/>
  <c r="AF9" i="11"/>
  <c r="AE9" i="11"/>
  <c r="AD9" i="11"/>
  <c r="AH8" i="11"/>
  <c r="AG8" i="11"/>
  <c r="AF8" i="11"/>
  <c r="AE8" i="11"/>
  <c r="AD8" i="11"/>
  <c r="AH7" i="11"/>
  <c r="AG7" i="11"/>
  <c r="AF7" i="11"/>
  <c r="AE7" i="11"/>
  <c r="AD7" i="11"/>
  <c r="AH6" i="11"/>
  <c r="AG6" i="11"/>
  <c r="AF6" i="11"/>
  <c r="AE6" i="11"/>
  <c r="AD6" i="11"/>
  <c r="AH5" i="11"/>
  <c r="AG5" i="11"/>
  <c r="AF5" i="11"/>
  <c r="AE5" i="11"/>
  <c r="AD5" i="11"/>
  <c r="AH4" i="11"/>
  <c r="AG4" i="11"/>
  <c r="AF4" i="11"/>
  <c r="AE4" i="11"/>
  <c r="AD4" i="11"/>
  <c r="AH3" i="11"/>
  <c r="AG3" i="11"/>
  <c r="AF3" i="11"/>
  <c r="AE3" i="11"/>
  <c r="AD3" i="11"/>
  <c r="AH2" i="11"/>
  <c r="AG2" i="11"/>
  <c r="AF2" i="11"/>
  <c r="AE2" i="11"/>
  <c r="AD2" i="11"/>
  <c r="B6" i="7" a="1"/>
  <c r="B6" i="7"/>
  <c r="D3" i="7"/>
  <c r="I359"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<sst xmlns="http://schemas.openxmlformats.org/spreadsheetml/2006/main" count="8769" uniqueCount="1494">
  <si>
    <t>ID_IP_Meta</t>
  </si>
  <si>
    <t>IP_Meta</t>
  </si>
  <si>
    <t>ID_IPs_associados</t>
  </si>
  <si>
    <t>IPs_associados</t>
  </si>
  <si>
    <t>ID_Meta</t>
  </si>
  <si>
    <t>Descrica_Meta</t>
  </si>
  <si>
    <t>Unidade</t>
  </si>
  <si>
    <t>Ano_Base</t>
  </si>
  <si>
    <t>Valor_Base</t>
  </si>
  <si>
    <t>Ano_Final</t>
  </si>
  <si>
    <t>Valor_Final</t>
  </si>
  <si>
    <t>ODS</t>
  </si>
  <si>
    <t>Estado_Meta</t>
  </si>
  <si>
    <t>Revoga_Meta_LMEIP24</t>
  </si>
  <si>
    <t>ID_Meta_Revogada_LMEIP24</t>
  </si>
  <si>
    <t>Revisao</t>
  </si>
  <si>
    <t>Metas_ODS</t>
  </si>
  <si>
    <t>Outros_ODS</t>
  </si>
  <si>
    <t>Outras_Metas_ODS</t>
  </si>
  <si>
    <t>Indicador</t>
  </si>
  <si>
    <t>Fonte_Indicador</t>
  </si>
  <si>
    <t>observacoes</t>
  </si>
  <si>
    <t>ID_IP_A_1</t>
  </si>
  <si>
    <t>ID_IP_A_2</t>
  </si>
  <si>
    <t>ID_IP_A_3</t>
  </si>
  <si>
    <t>ID_IP_A_4</t>
  </si>
  <si>
    <t>ID_IP_A_5</t>
  </si>
  <si>
    <t>IP180120</t>
  </si>
  <si>
    <t>Agenda de Inovação para a Agricultura 2020-2030 "Terra futura"</t>
  </si>
  <si>
    <t>Até 2030, aumentar o nível de adesão à Dieta Mediterrânica em 20%.</t>
  </si>
  <si>
    <t>Índice</t>
  </si>
  <si>
    <t>2016</t>
  </si>
  <si>
    <t>SAÚDE</t>
  </si>
  <si>
    <t>ODS 2 | ERRADICAR A FOME</t>
  </si>
  <si>
    <t>Vigente</t>
  </si>
  <si>
    <t>não</t>
  </si>
  <si>
    <t>Correção técnica (unidade)</t>
  </si>
  <si>
    <t>2.1</t>
  </si>
  <si>
    <t>Índice de Adesão à Dieta Mediterrânica</t>
  </si>
  <si>
    <t>INE - Balança Alimentar Portuguesa</t>
  </si>
  <si>
    <t>Até 2030, instalar 80% dos novos jovens agricultores nos territórios de baixa densidade.</t>
  </si>
  <si>
    <t>%</t>
  </si>
  <si>
    <t>média 2015-2019</t>
  </si>
  <si>
    <t>AGRICULTURA E FLORESTA</t>
  </si>
  <si>
    <t>ODS 11 | CIDADES E COMUNIDADES SUSTENTÁVEIS</t>
  </si>
  <si>
    <t>11.a</t>
  </si>
  <si>
    <t>Importância dos territórios de baixa densidade nos projetos contratualizados por jovens agricultores</t>
  </si>
  <si>
    <t>IFAP</t>
  </si>
  <si>
    <t>Até 2030, aumentar o valor da produção agroalimentar em 15%.</t>
  </si>
  <si>
    <t>M€</t>
  </si>
  <si>
    <t>2019</t>
  </si>
  <si>
    <t>ECONOMIA</t>
  </si>
  <si>
    <t>2.3</t>
  </si>
  <si>
    <t>VAB do complexo agroalimentar, em volume</t>
  </si>
  <si>
    <t>INE, CEA</t>
  </si>
  <si>
    <t>Em 2030, atingir mais de 50% da área agrícola em regimes de produção sustentável reconhecidos.</t>
  </si>
  <si>
    <t>&gt;50</t>
  </si>
  <si>
    <t>2.4</t>
  </si>
  <si>
    <t>Importância dos regimes de produção sustentável reconhecidos na superficie agrícola utilizada SAL</t>
  </si>
  <si>
    <t>Até 2030, aumentar o investimento em I&amp;D no setor agroalimentar em 60%.</t>
  </si>
  <si>
    <t>média 2014-2018</t>
  </si>
  <si>
    <t>I&amp;D E INOVAÇÃO</t>
  </si>
  <si>
    <t>ODS 9 | INDÚSTRIA, INOVAÇÃO E INFRAESTRUTURAS</t>
  </si>
  <si>
    <t>9.5</t>
  </si>
  <si>
    <t>Despesa em I&amp;D (Área temática ENEI: “8. agroalimentar")</t>
  </si>
  <si>
    <t>IP012750</t>
  </si>
  <si>
    <t>Agenda para a Competitividade do Comércio e Serviços 2030 (Agenda + Comércio 2030)</t>
  </si>
  <si>
    <t>Até 2025, aumentar o volume de vendas médio das micro e pequenas empresas em, pelo menos, 10%.</t>
  </si>
  <si>
    <t>≥110</t>
  </si>
  <si>
    <t>ODS 8 | TRABALHO DIGNO E CRESCIMENTO ECONÓMICO</t>
  </si>
  <si>
    <t>8.3</t>
  </si>
  <si>
    <t>Indicador calculado pela entidade, sem fonte estatística oficial.</t>
  </si>
  <si>
    <t>IP140880</t>
  </si>
  <si>
    <t>Estratégia de Longo Prazo para a Renovação dos Edifícios (ELPRE)</t>
  </si>
  <si>
    <t>Em 2050, atingir uma área de edifícios renovada de 747.953.071 m2.</t>
  </si>
  <si>
    <t>m2</t>
  </si>
  <si>
    <t>HABITAÇÃO</t>
  </si>
  <si>
    <t>11.1</t>
  </si>
  <si>
    <t>Área de edifícios renovada</t>
  </si>
  <si>
    <t>https://www.dgeg.gov.pt/pt/areas-setoriais/energia/eficiencia-energetica/estrategia-de-longo-prazo-para-a-renovacao-de-edificios/</t>
  </si>
  <si>
    <t>Em 2050, atingir uma poupança de energia primária de 34%.</t>
  </si>
  <si>
    <t>ktep</t>
  </si>
  <si>
    <t>ENERGIA</t>
  </si>
  <si>
    <t>ODS 7 | ENERGIAS RENOVÁVEIS E ACESSÍVEIS</t>
  </si>
  <si>
    <t>7.3</t>
  </si>
  <si>
    <t>Até 2050, reduzir as horas de desconforto na habitação em 56%.</t>
  </si>
  <si>
    <t>IP240130</t>
  </si>
  <si>
    <t>Estratégia Digital Nacional (EDN)</t>
  </si>
  <si>
    <t>Até 2030, aumentar para 90% o número de pequenas e médias empresas (PME) com pelo menos o nível básico de intensidade digital.</t>
  </si>
  <si>
    <t>Correção técnica (valor base de acordo com a fonte do indicador)</t>
  </si>
  <si>
    <t>% SMEs (From 10 to 249 persons employed) (DII v3)</t>
  </si>
  <si>
    <t>Digital Intensity by size class of enterprise</t>
  </si>
  <si>
    <t>IP250270</t>
  </si>
  <si>
    <t>Pacto de Competências Digitais para 2026-2030</t>
  </si>
  <si>
    <t>30</t>
  </si>
  <si>
    <t>ODS 5 | IGUALDADE DE GÉNERO</t>
  </si>
  <si>
    <t>5.b</t>
  </si>
  <si>
    <t>4.4</t>
  </si>
  <si>
    <t>% individuals in employment aged 15-74 (female)</t>
  </si>
  <si>
    <t>Employed information and communications technology (ICT) specialists by sex</t>
  </si>
  <si>
    <t>Até 2030, atingir um número de 6000 startups.</t>
  </si>
  <si>
    <t>n.º</t>
  </si>
  <si>
    <t>N.º de startups</t>
  </si>
  <si>
    <t>Number of startups in Portugal</t>
  </si>
  <si>
    <t>Até 2030, atingir um número de 6 milhões e Chaves Móveis Digitais (CMD) ativas.</t>
  </si>
  <si>
    <t>ODS 16 | PAZ, JUSTIÇA E INSTITUIÇÕES EFICAZES</t>
  </si>
  <si>
    <t>sim</t>
  </si>
  <si>
    <t>16.6</t>
  </si>
  <si>
    <t>Número de CMD ativas</t>
  </si>
  <si>
    <t>Total de CMD Ativas</t>
  </si>
  <si>
    <t>Até 2030, atingir 100% das áreas povoadas abrangidas por redes de alta velocidade 5G.</t>
  </si>
  <si>
    <t>INFRAESTRUTURAS</t>
  </si>
  <si>
    <t>-</t>
  </si>
  <si>
    <t>% populated areas (Code : 5 g Fifth generation technology standard for broadband cellular networks (5G))</t>
  </si>
  <si>
    <t>Broadband internet coverage by technology</t>
  </si>
  <si>
    <t>Até 2030, atingir uma proporção de 75% de empresas que adotam serviços de computação em nuvem (serviços cloud).</t>
  </si>
  <si>
    <t>% enterprises (Enterprises using sophisticated or intermediate paid CC services, at least one of: CC_PFACC, CC_PERP, CC_PCRM, CC_PSEC, CC_PDB, CC_PDEV)</t>
  </si>
  <si>
    <t>Cloud computing services by size class of enterprise</t>
  </si>
  <si>
    <t>Até 2030, atingir uma proporção de 7% de especialistas em Tecnologias de Informação e Comunicação (TIC) na população empregada.</t>
  </si>
  <si>
    <t>ODS 4 | EDUCAÇÃO DE QUALIDADE</t>
  </si>
  <si>
    <t>% individuals in employment aged 15-74</t>
  </si>
  <si>
    <t>Employed information and communications technology (ICT) specialists</t>
  </si>
  <si>
    <t>Até 2030, atingir uma proporção de empresas que adotam ferramentas de inteligência artificial de 75%.</t>
  </si>
  <si>
    <t>% enterprises (Enterprises use at least one of the AI technologies: AI_TTM, AI_TSR, AI_TNLG, AI_TIR, AI_TML, AI_TPA, AI_TAR | 10 persons employed or more)</t>
  </si>
  <si>
    <t>Artificial intelligence by size class of enterprise</t>
  </si>
  <si>
    <t>Até 2030, garantir que 100% dos serviços públicos, suscetíveis de serem prestados de forma digital, são disponibilizados por essa via.</t>
  </si>
  <si>
    <t>n.d.</t>
  </si>
  <si>
    <t>136 | 198</t>
  </si>
  <si>
    <t>Digital public services for citizens</t>
  </si>
  <si>
    <t>IP010630</t>
  </si>
  <si>
    <t>Estratégia Nacional de Combate à Pobreza 2021-2030 (ENCP)</t>
  </si>
  <si>
    <t>IP010040</t>
  </si>
  <si>
    <t>Estratégia Portugal 2030</t>
  </si>
  <si>
    <t>Até 2030, reduzir a taxa de risco de pobreza após transferências sociais para o conjunto da população para 10%.</t>
  </si>
  <si>
    <t>DESIGUALDADE</t>
  </si>
  <si>
    <t>ODS 1 | ERRADICAR A POBREZA</t>
  </si>
  <si>
    <t>1.2</t>
  </si>
  <si>
    <t>Taxa de risco de pobreza (60% da mediana) após transferências sociais para o total da população</t>
  </si>
  <si>
    <t>INE, ICOR</t>
  </si>
  <si>
    <t>Até 2030, reduzir para metade a taxa de risco de pobreza, após transferências sociais, nas crianças (menos de 18 anos).</t>
  </si>
  <si>
    <t>Taxa de risco de pobreza (60% da mediana) após transferências sociais para o grupo etário 0-17 anos</t>
  </si>
  <si>
    <t>Até 2030, aproximar o indicador de privação material para crianças (1 a 15 anos) à média europeia (em pontos percentuais).</t>
  </si>
  <si>
    <t>35,3 = PT | 23,3 = UE</t>
  </si>
  <si>
    <t>média UE</t>
  </si>
  <si>
    <t>Taxa de privação material infantil especifica para o grupo 1 aos 15 anos</t>
  </si>
  <si>
    <t>EUROSTAT
Online data code:ilc_chmd01</t>
  </si>
  <si>
    <t>Até 2030, reduzir para metade a taxa de risco de pobreza, após transferências socias, da população empregada (18 anos e mais).</t>
  </si>
  <si>
    <t>Taxa de risco de pobreza (60% da mediana) após transferências sociais da população empregada</t>
  </si>
  <si>
    <t>Até 2030, reduzir a disparidade da taxa de pobreza, após transferências sociais, das diferentes regiões NUTS II que deve variar até ao máximo de 3 pontos percentuais em relação à taxa média nacional.</t>
  </si>
  <si>
    <t>p.p.</t>
  </si>
  <si>
    <t>Taxa de risco de pobreza das regiões NUTS II deve situar-se entre -3 p.p. e + 3 p.p. relativamente à meta (10%)</t>
  </si>
  <si>
    <t>ODS 10 | REDUZIR AS DESIGUALDADES</t>
  </si>
  <si>
    <t>10.2</t>
  </si>
  <si>
    <t>Taxa de risco de pobreza (60% da mediana) após transferências sociais, por NUTS II</t>
  </si>
  <si>
    <t>INE</t>
  </si>
  <si>
    <t>IP180130</t>
  </si>
  <si>
    <t>Estratégia Nacional de Combate ao Desperdício Alimentar (ENCDA)</t>
  </si>
  <si>
    <t>Até 2030, reduzir para metade o desperdício alimentar per capita.</t>
  </si>
  <si>
    <t>kg / hab</t>
  </si>
  <si>
    <t>AMBIENTE E CLIMA</t>
  </si>
  <si>
    <t>ODS 12 | PRODUÇÃO E CONSUMO SUSTENTÁVEIS</t>
  </si>
  <si>
    <t>Correção técnica (valores dos anos base e final - alteração do indicador)</t>
  </si>
  <si>
    <t>12.3</t>
  </si>
  <si>
    <t>Desperdício alimentar por habitante (kg/ hab.)</t>
  </si>
  <si>
    <t>Considera-se, sempre que disponível, a utilização de uma fonte nacional (INE)</t>
  </si>
  <si>
    <t>IP140820</t>
  </si>
  <si>
    <t>Estratégia Nacional de Longo Prazo para o Combate à Pobreza Energética 2023-2050 (ELPPE)</t>
  </si>
  <si>
    <t>Em 2050, atingir uma proporção da populaçao a viver em agregados sem capacidade para manter a casa adequadamente aquecida de menos de 1%.</t>
  </si>
  <si>
    <t>&lt; 1</t>
  </si>
  <si>
    <t>7.1</t>
  </si>
  <si>
    <t>INE (ICOR - Inquérito às Condições de Vida e Rendimento)</t>
  </si>
  <si>
    <t>Em 2050, atingir uma proporção da populaçao a viver em habitações não confortavelmente frescas durante o verão de menos 5%.</t>
  </si>
  <si>
    <t>&lt;5</t>
  </si>
  <si>
    <t>1.5</t>
  </si>
  <si>
    <t>População a viver em habitações não confortavelmente frescas durante o verão (IP4)</t>
  </si>
  <si>
    <t>Em 2050, atingir uma proporção da populaçao a viver em habitações com problemas de infiltrações, humidade ou elementos apodrecidos de menos de 5%.</t>
  </si>
  <si>
    <t>População que vive em alojamentos em que o teto deixa passar água ou existe humidade nas paredes ou apodrecimento das janelas ou soalho (IP3.1)</t>
  </si>
  <si>
    <t>Em 2050, atingir uma fração de edifícios de habitação com classe energética C ou inferior de 30%.</t>
  </si>
  <si>
    <t>Correção técnica (valor ano base - atualização da metodologia de cálculo do indicador)</t>
  </si>
  <si>
    <t>Desempenho energético das habitações (frações com classe de eficiência C ou abaixo) (IP2)</t>
  </si>
  <si>
    <t>ADENE (SCE - Sistema de Certificação Energética de Edifícios)</t>
  </si>
  <si>
    <t>Em 2050, atingir um valor nulo da população de agregados familiares cuja despesa com energia representa mais de 10% do total de rendimentos.</t>
  </si>
  <si>
    <r>
      <t>10</t>
    </r>
    <r>
      <rPr>
        <vertAlign val="superscript"/>
        <sz val="10"/>
        <color theme="1"/>
        <rFont val="Arial"/>
        <family val="2"/>
      </rPr>
      <t>3</t>
    </r>
    <r>
      <rPr>
        <sz val="10"/>
        <color theme="0"/>
        <rFont val="Arial"/>
        <family val="2"/>
      </rPr>
      <t>.</t>
    </r>
  </si>
  <si>
    <t>Correção técnica (unidade e valor base)</t>
  </si>
  <si>
    <t>INE (IDF – Inquérito às Despesas das Famílias)</t>
  </si>
  <si>
    <t>IP132690</t>
  </si>
  <si>
    <t>Estratégia Nacional de Luta contra o Cancro 2021-2030</t>
  </si>
  <si>
    <t>Até 2030, reduzir para 10% a prevalência de consumo de tabaco na população com mais de 15 anos.</t>
  </si>
  <si>
    <t>ODS 3 | SAÚDE DE QUALIDADE</t>
  </si>
  <si>
    <t>3.a</t>
  </si>
  <si>
    <t>Prevalência de consumo de tabaco na população com mais de 15 anos (Inquérito Nacional de Saúde, INE) (Sexenal)</t>
  </si>
  <si>
    <t>Até 2030, reduzir para 15% a proporção de menores de 18 anos com um ou mais episódios de binge autorreportado.</t>
  </si>
  <si>
    <t>3.5</t>
  </si>
  <si>
    <t>Até 2030, reduzir para 3% a prevalência de abuso e dependência do consumo de álcool na população portuguesa.</t>
  </si>
  <si>
    <t>Proporção do uso abusivo e dependência de alcool na população portuguesa / Relatório Anual 2022 "A Situação do País em Matéria de Alcool"</t>
  </si>
  <si>
    <t>ICAD - Instituto para os Comportamentos Aditivos e as Dependências</t>
  </si>
  <si>
    <t>Até 2030, atingir os valores paramétricos de referência definidos pela OMS para a qualidade da água para consumo humano.</t>
  </si>
  <si>
    <t>ODS 6 | ÁGUA POTÁVEL E SANEAMENTO</t>
  </si>
  <si>
    <t>6.3</t>
  </si>
  <si>
    <t>3.9</t>
  </si>
  <si>
    <t>Até 2030, atingir os valores-limite de exposição profissional a agentes cancerígenos ou mutagénicos do DL 301/2000, de 18 de novembro.</t>
  </si>
  <si>
    <t>Mg / m³</t>
  </si>
  <si>
    <t>Benzeno - 3,25
Cloreto de vinilo de monómero - 7,77
Pó de madeira de folhosas - 5,00</t>
  </si>
  <si>
    <t>3.4</t>
  </si>
  <si>
    <t>Até 2030, reduzir para 65% a prevalência de excesso de peso (incluindo a obesidade) na população portuguesa.</t>
  </si>
  <si>
    <t>2015</t>
  </si>
  <si>
    <t>2.2</t>
  </si>
  <si>
    <t>Até 2030, reduzir, pelo menos 10%, a prevalência de inatividade física da população portuguesa com 15 anos ou mais.</t>
  </si>
  <si>
    <t>≤38,1</t>
  </si>
  <si>
    <t>Até 2030, manter uma proporção de vacinação com duas doses contra o HPV (vírus do papiloma humano) superior a 90% na população nascida após 2009.</t>
  </si>
  <si>
    <t>3.3</t>
  </si>
  <si>
    <t>3.8, 3.b</t>
  </si>
  <si>
    <t>Até 2030, manter uma cobertura vacinal contra a Hepatite B superior a 95% na população nascida após 2000.</t>
  </si>
  <si>
    <t>Até 2030, manter uma taxa de cura superior a 95% na população diagnosticada com Hepatite C.</t>
  </si>
  <si>
    <t>Até 2027, duplicar o número de ensaios clínicos na área do cancro.</t>
  </si>
  <si>
    <t>3.b</t>
  </si>
  <si>
    <t>Até 2030, impedir o crescimento da prevalência de excesso de peso e obesidade na população infantil.</t>
  </si>
  <si>
    <t>&lt; 29</t>
  </si>
  <si>
    <t>Até 2030, alcançar uma proporção de cobertura geográfica (por Unidade Funcional de cuidados de saúde primários) de 100%, para os Programas de rastreio do cancro da mama, cancro do colo do útero e cancro do cólon e reto.</t>
  </si>
  <si>
    <t>RC Mama 100- ; RCC Útero - 91; RCC Reto - 89,5</t>
  </si>
  <si>
    <t>3.8</t>
  </si>
  <si>
    <t>Até 2030, alcançar uma proporção de cobertura populacional superior a 95% nos Programas de rastreio do cancro da mama, cancro do colo do útero e cancro do cólon e reto.</t>
  </si>
  <si>
    <t>RC Mama - 98 ; RCC Útero 64 - ; RCC Reto - 41</t>
  </si>
  <si>
    <t>Até 2030, garantir o acesso, em tempo útil, a cirurgia oncológica nos tempos máximos de resposta garantida no Sistema Nacional de Saúde (SNS), para toda a população elegível.</t>
  </si>
  <si>
    <t>IP070920</t>
  </si>
  <si>
    <t>Estratégia Nacional para a Igualdade e a Não Discriminação 2018-2030 “Portugal + Igual” (ENIND)</t>
  </si>
  <si>
    <t>Até 2030, atingir mais de 70% dos serviços e órgãos da Administrção Pública (AP) com planos de formação que integrem a perspetiva da Igualdade entre Mulheres e Homens (IMH).</t>
  </si>
  <si>
    <t>&gt;70</t>
  </si>
  <si>
    <t>5.1</t>
  </si>
  <si>
    <t>Percentagem de Portugal no estudo Equality Mechanisms do EIGE</t>
  </si>
  <si>
    <t>INA/CIG</t>
  </si>
  <si>
    <t>Até 2030, garantir que a diferença entre mulheres e homens, em termos de privação material, não ultrapasse os 0,5%.</t>
  </si>
  <si>
    <t>10.4</t>
  </si>
  <si>
    <t>Taxa de privação material (%) por Sexo e Grupo etário</t>
  </si>
  <si>
    <t>Até 2030, garantir que a diferença entre mulheres e homens em risco de pobreza não ultrapasse os 0,5%.</t>
  </si>
  <si>
    <t>Taxa de risco de pobreza após transferências sociais</t>
  </si>
  <si>
    <t>Até 2030, garantir que o diferencial nas pensões entre mulheres e homens em risco de pobreza não ultrapasse os 28%.</t>
  </si>
  <si>
    <t>Até 2030, aumentar para, pelo menos, 33% a taxa estimada de vitimação reportada aos órgãos de polícia criminal, face à vitimação real.</t>
  </si>
  <si>
    <t>JUSTIÇA</t>
  </si>
  <si>
    <t>Correção técnica (descrição da meta)</t>
  </si>
  <si>
    <t>16.3</t>
  </si>
  <si>
    <t>N.º de ocorrências de violência doméstica</t>
  </si>
  <si>
    <t>Inquérito à vitimação</t>
  </si>
  <si>
    <t>Até 2030, a média de Portugal para o cluster «violência», apurada pelo Gender Equality Index, não deve ultrapassar os 20.</t>
  </si>
  <si>
    <t>Correção técnica (atualizado o ano base)</t>
  </si>
  <si>
    <t>5.2</t>
  </si>
  <si>
    <t>N.º de ocorrências de violência doméstica; n.º de pessoas condenadas por violência doméstica; n.º de homicídios conjugais</t>
  </si>
  <si>
    <t>Gender Equality Index, EIGE</t>
  </si>
  <si>
    <t>Até 2030, garantir que 80% dos municípios tenham formação em Violência contra as Mulheres e Violência Doméstica (VMVD) ao abrigo do novo modelo de protocolo de cooperação.</t>
  </si>
  <si>
    <t>ADMINISTRAÇÃO PÚBLICA</t>
  </si>
  <si>
    <t>16.2</t>
  </si>
  <si>
    <t>Não identificado - meta de caráter mais operacional / resultado intermédio, eventual revisão no próximo ciclo</t>
  </si>
  <si>
    <t>CIG</t>
  </si>
  <si>
    <t>Até 2030, atingir mais de 70% dos serviços e órgãos da Administração Pública (AP) com planos de formação que integram a perspetiva da Violência contra as Mulheres e Violência Doméstica (VMVD).</t>
  </si>
  <si>
    <t>Ate 2030, garantir que todos distritos tenham resposta de acolhimento (casas de abrigo e respostas de acolhimento de emergência).</t>
  </si>
  <si>
    <t>PROTEÇÃO SOCIAL</t>
  </si>
  <si>
    <t>Até 2030, atingir 100% dos distritos com estrutura de atendimento.</t>
  </si>
  <si>
    <t>Até 2030, atingir 50% dos distritos com respostas especializadas para violência sexual e perseguição.</t>
  </si>
  <si>
    <t>Até 2030, atingir 80% dos municípios com formação em Igualdade entre Mulheres e Homens (IMH) ao abrigo do novo modelo de protocolo de cooperação entre a Comissão para a Cidadania e a Igualdade de Género (CIG) e os municípios.</t>
  </si>
  <si>
    <t>Até 2030, atingir 50% dos distritos com respostas/serviços especializados para a intervenção junto de grupos vulneráveis.</t>
  </si>
  <si>
    <t>Até 2030, atingir 100% da taxa das respostas da Rede Nacional de Apoio às Vítimas de Violência Doméstica (RNAVVD), por número de habitantes e cobertura nacional.</t>
  </si>
  <si>
    <t>74,3 % (casas | de abrigo e acolhimento | de emergência) | 61,6 % | (estruturas | de atendimento) | 14,6 % | (centros de crise | para violência | sexual)</t>
  </si>
  <si>
    <t>Não identificado - a meta agrega diferentes tipos de resposta</t>
  </si>
  <si>
    <t>Até 2030, atingir mais de 70% dos serviços e órgãos da Administração Pública (AP) com planos de formação que integram a perspetiva da Orientação Sexual, Identidade e Expressão de Género, e Características Sexuais (OIEC).</t>
  </si>
  <si>
    <t>10.3</t>
  </si>
  <si>
    <t>Até 2030, atingir 80% dos municípios com formação em Orientação Sexual, Identidade e Expressão de Género, e Características Sexuais (OIEC) ao abrigo do novo modelo de protocolo de cooperação.</t>
  </si>
  <si>
    <t>Até 2030, atingir 100% dos departamentos governamentais que aplicam o gender budgeting.</t>
  </si>
  <si>
    <t>5.c</t>
  </si>
  <si>
    <t>CIG/DGO</t>
  </si>
  <si>
    <t>Até 2030, atingir um diferencial de abandono escolar precoce de rapazes e raparigas de 3,45%.</t>
  </si>
  <si>
    <t>4.5</t>
  </si>
  <si>
    <t>Taxa de abandono precoce de educação e formação</t>
  </si>
  <si>
    <t>Até 2030, assegurar que todas as escolas superiores de educação com formação em Igualdade entre Mulheres e Homens esteja protocolada com a Comissão para a Cidadania e a Igualdade de Género (CIG).</t>
  </si>
  <si>
    <t>Revogada</t>
  </si>
  <si>
    <t>n.a.</t>
  </si>
  <si>
    <t>Outros (não cumpre os critérios de ME)</t>
  </si>
  <si>
    <t>Até 2030, atingir 50% de investigadoras em atividades de I&amp;D.</t>
  </si>
  <si>
    <t>Índice de Igualdade de Género - Domínio do Conhecimento</t>
  </si>
  <si>
    <t>Até 2030, garantir que a diferença salarial entre mulheres e homens não ultrapasse os 10%.</t>
  </si>
  <si>
    <t>Até 2030, atingir mais de 20% dos municípios envolvidos em projetos para a promoção da conciliação (entre a vida profissional, familiar, pessoal e resposta ao desafio demográfico) a nível local/ regional.</t>
  </si>
  <si>
    <t>&gt;20</t>
  </si>
  <si>
    <t>EDUCAÇÃO E FORMAÇÃO</t>
  </si>
  <si>
    <t>4.2</t>
  </si>
  <si>
    <t>Taxa real de escolarização (na Educação Pré-escolar)</t>
  </si>
  <si>
    <t>DGEEC</t>
  </si>
  <si>
    <t>IP141332</t>
  </si>
  <si>
    <t>Estratégia Nacional para a Mobilidade Ativa Ciclável (ENMAC) 2020-2030</t>
  </si>
  <si>
    <t>Até 2030, atingir uma extensão total de ciclovias de 10 000 km.</t>
  </si>
  <si>
    <t>km</t>
  </si>
  <si>
    <t>TRANSPORTES E MOBILIDADE</t>
  </si>
  <si>
    <t>11.2</t>
  </si>
  <si>
    <t>De acordo com informação da entidade responsável, a Estratégia encontra-se em fase de revisão</t>
  </si>
  <si>
    <t>Até 2030, atingir uma quota modal de viagens em bicicleta no território nacional de 7,5%.</t>
  </si>
  <si>
    <t>Até 2030, atingir uma quota modal de viagens em bicicleta nas cidades de 10%.</t>
  </si>
  <si>
    <t>Até 2030, reduzir em 50% a sinistralidade rodoviária de ciclistas.</t>
  </si>
  <si>
    <t>SEGURANÇA</t>
  </si>
  <si>
    <t>IP141331</t>
  </si>
  <si>
    <t>Estratégia Nacional para a Mobilidade Ativa Pedonal 2030 (ENMAP 2030)</t>
  </si>
  <si>
    <t>Até 2030, aumentar a quota modal das deslocações pedonais para 35%.</t>
  </si>
  <si>
    <t>Correção técnica (valor do ano base)</t>
  </si>
  <si>
    <t>Quota modal das deslocações pedonais - Decenal</t>
  </si>
  <si>
    <t>Até 2030, aumentar o espaço pedonal acessível a todos em 50%.</t>
  </si>
  <si>
    <t>2023-2024</t>
  </si>
  <si>
    <t>+50</t>
  </si>
  <si>
    <t>11.7</t>
  </si>
  <si>
    <t>11.3</t>
  </si>
  <si>
    <t>Até 2030, diminuir o sedentarismo (percentagem de cidadãos que afirmou passar mais de 7 horas por dia de tempo sentado) em 15%.</t>
  </si>
  <si>
    <t>IP240100</t>
  </si>
  <si>
    <t>Plano de Ação da Estratégia Nacional para as Compras Públicas Ecológicas – ECO360 (PA ECO360)</t>
  </si>
  <si>
    <t>Até 2030, atingir uma percentagem de 75% correspondente ao valor contratual dos contratos de aquisição de bens e serviços das entidades da Administração Pública e do setor empresarial do Estado que adotam critérios ambientais.</t>
  </si>
  <si>
    <t>12.7</t>
  </si>
  <si>
    <t>Percentagem do valor contratual dos contratos de aquisição de bens e serviços das entidades da AP e do setor empresarial do Estado que corresponde a contratos que adotam critérios ambientais</t>
  </si>
  <si>
    <t>Portal Base</t>
  </si>
  <si>
    <t>Até 2030, reduzir o consumo de materiais associado às compras públicas em 20%.</t>
  </si>
  <si>
    <t>Consumo de materiais associados às compras públicas</t>
  </si>
  <si>
    <t>Estudo de análise de fluxos de materiais a realizar para os anos de 2020 e 2030, focando em grupos de produtos e serviços mais relevantes neste contexto, como a construção</t>
  </si>
  <si>
    <t>Até 2030, atingir uma proporção de massa de materiais circulares na massa total de materiais adquiridos nas compras públicas de 20%.</t>
  </si>
  <si>
    <t>Circularidade de materiais das compras públicas, medida através da fração da massa de materiais</t>
  </si>
  <si>
    <t>Estudo de análise de fluxos de materiais a realizar para os anos de 2020 e 2030, focando em grupos de produtos e serviços prioritários, como a construção</t>
  </si>
  <si>
    <t>Até 2030, reduzir o consumo de água associado às aquisições públicas de produtos e equipamentos terminais de água em 20%.</t>
  </si>
  <si>
    <t>m3</t>
  </si>
  <si>
    <t>Correção técnica (valores dos anos base e final)</t>
  </si>
  <si>
    <t>Consumo de água associado às aquisições públicas de produtos e equipamentos terminais de água</t>
  </si>
  <si>
    <t>Barómetro ECO.AP</t>
  </si>
  <si>
    <t>Até 2030, reduzir os consumos de energia primária associados às compras públicas em 40%.</t>
  </si>
  <si>
    <t>Estudos de consumo de energia associados aos processos de aquisição da AP em 2020 e 2030, focando em grupos de produtos e serviços prioritários</t>
  </si>
  <si>
    <t>Até 2030, atingir uma integração de renováveis na Administraçao Pública de 90%.</t>
  </si>
  <si>
    <t>Percentagem de integração de renováveis na AP</t>
  </si>
  <si>
    <t>Até 2030, atingir uma percentagem de 100% de contratos de aquisição de veículos ou de serviços de mobilidade da Administração Pública que incluam critérios ecológicos.</t>
  </si>
  <si>
    <t>Percentagem dos contratos de aquisição de veículos ou de serviços de mobilidade da AP que incluem critérios ambientais</t>
  </si>
  <si>
    <t>Portal BASE (com alterações) + Barómetro ECO.AP</t>
  </si>
  <si>
    <t>Até 2030, atingir uma percentagem de compras de inovação no total das compras públicas de 12%.</t>
  </si>
  <si>
    <t>Percentagem de compras de inovação na dimensão ecológica no total de compras públicas</t>
  </si>
  <si>
    <t>Portal BASE (com alterações)</t>
  </si>
  <si>
    <t>IP140170</t>
  </si>
  <si>
    <t>Estratégia Nacional para as Florestas (ENF)</t>
  </si>
  <si>
    <t>Até 2030, reduzir a área de povoamentos florestais ardidos, calculada como a média móvel de 10 anos anualmente, para menos de 0,8% da área florestal.</t>
  </si>
  <si>
    <t>% (mm10a)</t>
  </si>
  <si>
    <t>&lt;0,8</t>
  </si>
  <si>
    <t>ODS 15 | PROTEGER A VIDA TERRESTRE</t>
  </si>
  <si>
    <t>15.2</t>
  </si>
  <si>
    <t>Até 2030, reduzir a ocorrência do número de incêndios em 20% (a calcular como média móvel de 10 anos anualmente, desde 2015).</t>
  </si>
  <si>
    <t>https://www.sgifr.gov.pt/estatisticas-incendios-rurais</t>
  </si>
  <si>
    <t>ICNF</t>
  </si>
  <si>
    <t>Até 2020, atingir 100% do sistemas florestais com distribuição e quantificação das pragas e doenças (agentes bióticos nocivos).</t>
  </si>
  <si>
    <t>Vigência expirada</t>
  </si>
  <si>
    <t>Outros (vigência temporal da meta ultrapassada)</t>
  </si>
  <si>
    <t>15.8</t>
  </si>
  <si>
    <t>Até 2020, reduzir para 10% os povoamentos com danos graves nos ecossistemas florestais.</t>
  </si>
  <si>
    <t>Até 2020, atingir 100% de linhas prioritárias de investigação sobre os agentes bióticos nocivos.</t>
  </si>
  <si>
    <t>Até 2030, reduzir a área florestal afetada por agentes bióticos para um valor inferior a 2010.</t>
  </si>
  <si>
    <t>ha</t>
  </si>
  <si>
    <t>Inferior ao ano base</t>
  </si>
  <si>
    <t>Até 2020, aumentar a área arborizada nas zonas sensíveis para a proteção do solo em 10% face a 2010.</t>
  </si>
  <si>
    <t>+10</t>
  </si>
  <si>
    <t>Até 2030, atingir uma percentagem da área florestal que implementa os modelos de silvicultura e modelos de gestão dos PROF (Programas Regionais de Ordenamento Florestal) de, pelo menos, 30%.</t>
  </si>
  <si>
    <t>≥30</t>
  </si>
  <si>
    <t>Até 2020, atingir um crescimento do volume de madeira e outros produtos florestais certificados transacionados no mercado de 50% face a 2010.</t>
  </si>
  <si>
    <t>No período 2026-2030, atingir uma média do volume e do valor dos produtos florestais transacionados superior à do período 2009-2013.</t>
  </si>
  <si>
    <t>t | k€</t>
  </si>
  <si>
    <t>2009-2013</t>
  </si>
  <si>
    <t>Peso:
8 493 246,2 t
Valor:
5 427 892,2 k€</t>
  </si>
  <si>
    <t>2026-2030</t>
  </si>
  <si>
    <t>Superior ao período de referência</t>
  </si>
  <si>
    <t>No período 2014-2020, atingir uma média do volume exportado de produtos florestais superior ao de 2013.</t>
  </si>
  <si>
    <t>t</t>
  </si>
  <si>
    <t>2014-2020</t>
  </si>
  <si>
    <t>Até 2030, recuperar, no mínimo, metade da área afectada por invasoras lenhosas.</t>
  </si>
  <si>
    <t>Até 2030, recuperar 100.000 ha de área de povoamentos florestais em regeneração após incêndio (nomeadamente Zonas de Intervenção Florestal (ZIP) ou outras áreas agrupadas).</t>
  </si>
  <si>
    <t>Até 2030, atingir um crescimento da área florestal gerida de forma agrupada de 40%.</t>
  </si>
  <si>
    <t>IP140830</t>
  </si>
  <si>
    <t>Estratégia Nacional para o Hidrogénio (EN-H2)</t>
  </si>
  <si>
    <t>IP010060</t>
  </si>
  <si>
    <t>Plano de Recuperação e Resiliência (PRR)</t>
  </si>
  <si>
    <t>Até 2030, atingir uma injeção de hidrogénio verde nas redes de gás natural de 10% a 15%.</t>
  </si>
  <si>
    <t>10 a 15</t>
  </si>
  <si>
    <t>7.2</t>
  </si>
  <si>
    <t>Percentagem de hidrogénio verde injetado nas redes de gás natural</t>
  </si>
  <si>
    <t>Relatório DGEG não publicado</t>
  </si>
  <si>
    <t>Até 2030, atingir uma proporção de hidrogénio verde no consumo de energia do setor da indústria de 2% a 5%.</t>
  </si>
  <si>
    <t>2 a 5</t>
  </si>
  <si>
    <t>Percentagem de hidrogénio verde no consumo de energia do setor da indústria</t>
  </si>
  <si>
    <t>Até 2030, atingir uma proporção de hidrogénio verde no consumo de energia do setor rodoviário de 1% a 5%.</t>
  </si>
  <si>
    <t>1 a 5</t>
  </si>
  <si>
    <t>Percentagem de hidrogénio verde no consumo de energia do setor rodoviário</t>
  </si>
  <si>
    <t>Até 2030, atingir uma proporção de hidrogénio verde no consumo de energia do transporte marítimo doméstico de 3% a 5%.</t>
  </si>
  <si>
    <t>3 a 5</t>
  </si>
  <si>
    <t>Percentagem de hidrogénio verde no consumo de energia do transporte marítimo doméstico</t>
  </si>
  <si>
    <t>Até 2030, atingir uma proporção de hidrogénio verde no consumo final de energia de 1,5% a 2%.</t>
  </si>
  <si>
    <t>1,5 a 2</t>
  </si>
  <si>
    <t>Percentagem de hidrogénio verde no consumo final de energia</t>
  </si>
  <si>
    <t>IP010060 | IP250070</t>
  </si>
  <si>
    <t>Plano de Recuperação e Resiliência (PRR) | Plano de Afetação das Energias Renováveis Offshore (PAER)</t>
  </si>
  <si>
    <t>Até 2030, atingir uma capacidade instalada em eletrolisadores de 2 a 2,5 GW.</t>
  </si>
  <si>
    <t>GW</t>
  </si>
  <si>
    <t>2 a 2,5</t>
  </si>
  <si>
    <t>Capacidade instalada para produção de H2 renovável por eletrólise (GW)</t>
  </si>
  <si>
    <t>IP080970</t>
  </si>
  <si>
    <t>Estratégia Nacional para o Mar 2021-2030 (ENM 2021-2030)</t>
  </si>
  <si>
    <t>Até 2030, garantir que 100% dos portos comerciais, de pesca e marinas apresentem sistemas de gestão ambiental (das águas, águas residuais, resíduos e energia).</t>
  </si>
  <si>
    <t>MAR E PESCAS</t>
  </si>
  <si>
    <t>ODS 14 | PROTEGER A VIDA MARINHA</t>
  </si>
  <si>
    <t>14.1</t>
  </si>
  <si>
    <t>6, 7, 12</t>
  </si>
  <si>
    <t>6.3, 12.5</t>
  </si>
  <si>
    <t>Até 2030, assegurar o aumento de 10% no número de Centros de Formação Desportiva do Desporto Escolar (Atividades Náuticas).</t>
  </si>
  <si>
    <t>2021-2022</t>
  </si>
  <si>
    <t>Em 2030, atingir uma avaliação de bom estado ambiental para 100% do espaço marítimo sob soberania e/ou jurisdição nacional.</t>
  </si>
  <si>
    <t>Até 2030, aumentar o emprego na economia azul em 30%.</t>
  </si>
  <si>
    <t>Em 2030, atingir uma remuneração média da economia do mar 8% acima da média nacional.</t>
  </si>
  <si>
    <t>8.5</t>
  </si>
  <si>
    <t>Até 2030, aumentar o VAB da economia do mar em 30%.</t>
  </si>
  <si>
    <t>8.1</t>
  </si>
  <si>
    <t>Até 2030, aumentar o contributo da economia do mar no VAB nacional para 7%.</t>
  </si>
  <si>
    <t>Até 2030, atingir, pelo menos, 370 MW de capacidade instalada para geração de energia a partir de fontes renováveis oceânicas.</t>
  </si>
  <si>
    <t>MW</t>
  </si>
  <si>
    <t>&gt;370</t>
  </si>
  <si>
    <t>Atualizada por outro IP (PNEC 2030; ID 292 e ID 294)</t>
  </si>
  <si>
    <t>Até 2030, assegurar uma redução de 17% nas emissões de GEE das atividades da economia do mar.</t>
  </si>
  <si>
    <t>t CO₂eq</t>
  </si>
  <si>
    <t>2005</t>
  </si>
  <si>
    <t>ODS 13 | AÇÃO CLIMÁTICA</t>
  </si>
  <si>
    <t>13.2</t>
  </si>
  <si>
    <t>Em 2030, atingir um contributo das exportações dos produtos do mar para as exportações totais nacionais de 7%.</t>
  </si>
  <si>
    <t>Até 2030, manter 100% das unidades populacionais de gestão pesqueira (stocks) dentro dos limites biológicos sustentáveis de acordo com os parâmetros resultantes da avaliação científica.</t>
  </si>
  <si>
    <t>Correção técnica (ano base)</t>
  </si>
  <si>
    <t>14.4</t>
  </si>
  <si>
    <t>Percentagem de stocks dentro dos limites biológicos sustentáveis de acordo com os parâmetros resultantes da avaliação científica</t>
  </si>
  <si>
    <t>IPMA; OKEANOS - Instituto de Investigação em Ciências do Mar; Direção Regional do Ambiente e Mar da Madeira</t>
  </si>
  <si>
    <t>Até 2030, duplicar o número de unidades de dessalinização para o fornecimento de água a nível nacional.</t>
  </si>
  <si>
    <t>6.1</t>
  </si>
  <si>
    <t>2020-2021</t>
  </si>
  <si>
    <t>DESPORTO</t>
  </si>
  <si>
    <t>Até 2030, duplicar o número de startups na economia azul.</t>
  </si>
  <si>
    <t>x2</t>
  </si>
  <si>
    <t>Até 2030, aumentar o número de mestres e doutores nas áreas científicas ligadas ao oceano em 50%.</t>
  </si>
  <si>
    <t>14.a</t>
  </si>
  <si>
    <t>Até 2030, duplicar o número de pedidos de direitos de propriedade industrial (patentes, marcas e design), com origem nacional em tecnologias oceânicas e relacionadas (tecnologia, industrial, capacitação).</t>
  </si>
  <si>
    <t>Até 2030, duplicar o número de trabalhadores nas atividades ligadas ao mar com ensino pós-secundário (nível 5 do Quadro Nacional de Qualificações - QNQ) ou com ensino superior (nível 6,7 e 8) ou com cursos técnicos superiores profissionais (CTeSP).</t>
  </si>
  <si>
    <t>Até 2030, duplicar o número de jovens e adultos formados com qualificações de dupla certificação nos setores e atividades relacionados com a economia do mar.</t>
  </si>
  <si>
    <t>Até 2030, aumentar em 20% o valor da produção industrial dos setores emergentes da economia do mar.</t>
  </si>
  <si>
    <t>Até 2030, assegurar o aumento de 10% no número de Grupos-Equipa do Desporto Escolar nas modalidades náuticas (Canoagem, Surfing, Vela e Remo).</t>
  </si>
  <si>
    <t>IP001010</t>
  </si>
  <si>
    <t>Estratégia para a Transformação Digital na Administração Pública</t>
  </si>
  <si>
    <t>Até 2023, atingir uma percentagem de sites públicos com selo de usabilidade de acessibilidade de 90%.</t>
  </si>
  <si>
    <t>Outros (monitorização cessada devido a aprovação de outro IP - EDN)</t>
  </si>
  <si>
    <t>Até 2026, atingir um índice de penetração dos serviços públicos digitais de 65%.</t>
  </si>
  <si>
    <t>Atualizada por outro IP (EDN; ID 18)</t>
  </si>
  <si>
    <t>Em 2026, atingir 4 milhões de chaves móveis digitais (CMD) ativas.</t>
  </si>
  <si>
    <t>Atualizada por outro IP (EDN; ID 13)</t>
  </si>
  <si>
    <t>Até 2026, atingir 100% de conjuntos de dados, de elevado valor UE, abertos disponíveis para reutilização e valorização pela sociedade através do dados.gov.pt de elevado valor UE.</t>
  </si>
  <si>
    <t>Atingir, em 2030, um peso das exportações no PIB de 55%.</t>
  </si>
  <si>
    <t>ODS 17 | PARCERIAS PARA A IMPLEMENTAÇÃO DOS OBJETIVOS</t>
  </si>
  <si>
    <t>Atualizada por outro IP (PXXVGC; ID 480)</t>
  </si>
  <si>
    <t>17.13</t>
  </si>
  <si>
    <t>Até 2024, atingir o bom estado ambiental das águas marinhas.</t>
  </si>
  <si>
    <t>IP140030</t>
  </si>
  <si>
    <t>Programa Nacional de Investimentos 2030 (PNI 2030)</t>
  </si>
  <si>
    <t>Até 2030, garantir a melhoria da qualidade das massas de água superficiais (assegurando que 100% das massas de água atinja o bom estado - qualidade «Boa ou Superior»).</t>
  </si>
  <si>
    <t>Proporção de massas de água superficiais com classificação do estado global «Bom ou superior»</t>
  </si>
  <si>
    <t>IP080970 | IP010040</t>
  </si>
  <si>
    <t>Até 2030, classificar 30% das áreas marinhas nacionais em áreas marinhas protegidas (aprovando os respetivos planos de gestão e conservação).</t>
  </si>
  <si>
    <t>Atualizada por outro IP (PXXVGC; ID 462)</t>
  </si>
  <si>
    <t>Até 2030, aumentar a produção aquícola nacional para 25 mil toneladas por ano.</t>
  </si>
  <si>
    <t>Produção dos estabelecimentos de aquicultura.</t>
  </si>
  <si>
    <t>Até 2030, atingir um investimento público em I&amp;D de 1% do PIB.</t>
  </si>
  <si>
    <t>Despesa pública em I&amp;D em proporção do PIB.</t>
  </si>
  <si>
    <t>Eurostat</t>
  </si>
  <si>
    <t>Até 2030, atingir um investimento privado em I&amp;D de 2% do PIB.</t>
  </si>
  <si>
    <t>Até 2030, criar 25.000 empregos qualificados em atividades de I&amp;D nas empresas.</t>
  </si>
  <si>
    <t>Correção técnica (valor do ano base e final - de acordo com o indicador)</t>
  </si>
  <si>
    <t>Pessoal ao serviço equivalente a tempo integral (ETI) nas empresas em atividades de investigação e desenvolvimento (I&amp;D) (acréscimo acumulado)</t>
  </si>
  <si>
    <t>MCTES/GPEARI</t>
  </si>
  <si>
    <t>Até 2030, garantir que 50% do território de áreas classificadas é abrangido por ações de conservação e gestão de valores naturais.</t>
  </si>
  <si>
    <t>15.1</t>
  </si>
  <si>
    <t>14.5</t>
  </si>
  <si>
    <t>Proporção de áreas classificadas (Rede Nacional de Áreas Protegidas ou Rede Natura 2000), em terra, em Portugal Continental, com instrumentos de gestão e conservação da natureza e da biodiversidade aprovados e em vigor (2011-2022).</t>
  </si>
  <si>
    <t>Até 2030, aumentar o rácio de novos doutorados para 4/10.000 habitantes.</t>
  </si>
  <si>
    <r>
      <t>10</t>
    </r>
    <r>
      <rPr>
        <vertAlign val="superscript"/>
        <sz val="11"/>
        <color theme="1"/>
        <rFont val="Aptos Narrow"/>
        <family val="2"/>
        <scheme val="minor"/>
      </rPr>
      <t>4</t>
    </r>
    <r>
      <rPr>
        <sz val="11"/>
        <color theme="1"/>
        <rFont val="Aptos Narrow"/>
        <family val="2"/>
        <scheme val="minor"/>
      </rPr>
      <t xml:space="preserve"> habitantes</t>
    </r>
  </si>
  <si>
    <t>4.3</t>
  </si>
  <si>
    <t>Doutorados(as) por 10 000 habitantes</t>
  </si>
  <si>
    <t>DGEEC - Direção Geral de Estatísticas da Educação e Ciência</t>
  </si>
  <si>
    <t>Valor calculado tendo por base o valor da fonte, dividido pela população residente e multiplicado por 10 mil
Considera-se, sempre que disponível, a utilização de uma fonte nacional (INE)</t>
  </si>
  <si>
    <t>Até 2030, alcançar uma percentagem de diplomados com o ensino secundário completo nas vias de dupla certificação de 55%.</t>
  </si>
  <si>
    <t>Taxa de participação em cursos de dupla certificação nas modalidades do ensino secundário orientadas para jovens</t>
  </si>
  <si>
    <t>Até 2030, garantir uma percentagem de jovens com 20 anos a frequentar o ensino superior de 60%.</t>
  </si>
  <si>
    <t>Taxa de escolarização de jovens com 20 anos (a frequentar o ensino superior).</t>
  </si>
  <si>
    <t>Até 2030, atingir uma taxa de reciclagem (em relação ao total de resíduos) de 86%.</t>
  </si>
  <si>
    <t>12.5</t>
  </si>
  <si>
    <t>Proporção de resíduos urbanos preparados para reutilização e reciclagem.</t>
  </si>
  <si>
    <t>APA</t>
  </si>
  <si>
    <t>Até 2030, atingir 20% de redução da extração doméstica de materiais.</t>
  </si>
  <si>
    <t>12.2</t>
  </si>
  <si>
    <t>Extração interna de materiais.</t>
  </si>
  <si>
    <t>IP010060 | IP240130 | IP250270</t>
  </si>
  <si>
    <t>Plano de Recuperação e Resiliência (PRR) | Estratégia Digital Nacional (EDN) | Pacto de Competências Digitais para 2026-2030</t>
  </si>
  <si>
    <t>Até 2030, atingir uma percentagem de indivíduos com competências digitais básicas ou mais do que básicas de 80%.</t>
  </si>
  <si>
    <t>% Individuals with basic or above basic overall digital skills (all five component indicators are at basic or above basic level) | % All individuals</t>
  </si>
  <si>
    <t>Individuals' level of digital skills (from 2021 onwards)</t>
  </si>
  <si>
    <t>Até 2030, atingir um nível de recuperação dos passivos ambientais industriais prioritários de 50%.</t>
  </si>
  <si>
    <t>15.3</t>
  </si>
  <si>
    <t>Recuperação dos passivos ambientais industriais prioritários.</t>
  </si>
  <si>
    <t>Até 2030, atingir um nível de recuperação dos passivos mineiros/ indústria extrativa prioritários de 89%.</t>
  </si>
  <si>
    <t>Recuperação dos passivos industriais mineiros.</t>
  </si>
  <si>
    <t>Relatório de Execução Anual de 2022 - POSEUR</t>
  </si>
  <si>
    <t>Até 2030, atingir, anualmente, um crescimento positivo do IDE.</t>
  </si>
  <si>
    <t>M€ | %</t>
  </si>
  <si>
    <t>Atualizada por outro IP (Programa Internacionalizar 2030; ID 397)</t>
  </si>
  <si>
    <t>Até 2030, atingir um peso do investimento empresarial no PIB de 14,5%.</t>
  </si>
  <si>
    <t>Formação Bruta de Capital Fixo - S11 + S12 - a preços correntes (Quadro B.1.4 - Formação bruta de capital fixo (P.51G) por setor institucional (preços correntes; anual))
PIB a preços correntes (Quadro A.1.1.2.1 - PIB a preços de mercado na ótica da despesa (preços correntes; anual)</t>
  </si>
  <si>
    <t>Até 2030, aumentar o número de novas empresas de base tecnológica, serviços intensivos em conhecimento e indústrias criativas em 100% face a 2017.</t>
  </si>
  <si>
    <t>8.2</t>
  </si>
  <si>
    <t>8.3, 9.5</t>
  </si>
  <si>
    <t>Nascimentos de empresas em sectores de alta e média-alta tecnologia.</t>
  </si>
  <si>
    <t>Até 2030, aumentar o número de empresas nacionais exportadoras em 25% face a 2017.</t>
  </si>
  <si>
    <t>Atualizada por outro IP (Programa Internacionalizar 2030; ID 395)</t>
  </si>
  <si>
    <t>Até 2030, atingir um rácio das exportações nacionais de alta tecnologia nas exportações totais de mercadorias de 9%.</t>
  </si>
  <si>
    <t>Proporção de exportações de bens de alta tecnologia (%) por Localização geográfica NUTS - 2013 e NUTS 2024 (2 séries)</t>
  </si>
  <si>
    <t>Até 2030, aumentar a proporção da população adulta que concluiu o ensino secundário para 70%.</t>
  </si>
  <si>
    <t>4.1</t>
  </si>
  <si>
    <t>Proporção da população (25 a 64 anos) com o ensino secundário concluído</t>
  </si>
  <si>
    <t>Até 2030, aproximar a taxa de participação de adultos em ações de aprendizagem ao longo da vida (ALV) à média europeia.</t>
  </si>
  <si>
    <t>Taxa de participação de adultos (25 a 64 anos) em educação e formação.</t>
  </si>
  <si>
    <t>Até 2030, aumentar o número de patentes nacionais registadas em 25%.</t>
  </si>
  <si>
    <t>Nº de pedidos de patentes por entidades nacionais ao Instituto Europeu de Patentes.</t>
  </si>
  <si>
    <t>Até 2030, aumentar o número de postos de trabalho nas principais comunidades piscatórias em 5%.</t>
  </si>
  <si>
    <t>Nº de pescadores matriculados (em 31-dez) em portos nacionais.</t>
  </si>
  <si>
    <t>Até 2030, cumprir as metas de redução das emissões de dióxido de enxofre (SO2) estabelecidas na diretiva 2016/2284.</t>
  </si>
  <si>
    <t>kt</t>
  </si>
  <si>
    <t>11.6</t>
  </si>
  <si>
    <t>Emissões de SO2.</t>
  </si>
  <si>
    <t>Até 2030, cumprir as metas de redução das emissões de óxidos de nitrogénio (NOx) estabelecidas na diretiva 2016/2284.</t>
  </si>
  <si>
    <t>Emissões de Nox.</t>
  </si>
  <si>
    <t>Até 2030, cumprir as metas de redução das emissões de partículas finas (PM 2,5) estabelecidas na diretiva 2016/2284.</t>
  </si>
  <si>
    <t>Emissões PM2.5.</t>
  </si>
  <si>
    <t>Até 2030, cumprir as metas de redução das emissões de amoníaco (NH3) estabelecidas na diretiva 2016/2284.</t>
  </si>
  <si>
    <t>Emissões de NH3 .</t>
  </si>
  <si>
    <t>Até 2030, cumprir as metas definidas para a qualidade do ar, estabelecidas na diretiva 2016/2284.</t>
  </si>
  <si>
    <t>Proporção de dias com qualidade do ar bom/muito bom.</t>
  </si>
  <si>
    <t>Até 2030, assegurar que as regiões NUTSII convergem em PIB per capita com a média europeia.</t>
  </si>
  <si>
    <t>€ | p.p.</t>
  </si>
  <si>
    <t>PIB per capita por NUTS II (PT e EU).</t>
  </si>
  <si>
    <t>Até 2030, reduzir a taxa de abandono precoce de educação e formação para menos de 5%.</t>
  </si>
  <si>
    <t>Taxa de abandono escolar precoce de educação e formação.</t>
  </si>
  <si>
    <t>Até 2030, recuperar o saldo natural, atenuando o decréscimo da população.</t>
  </si>
  <si>
    <t>DEMOGRAFIA</t>
  </si>
  <si>
    <t>Saldo natural</t>
  </si>
  <si>
    <t>Até 2030, aumentar a natalidade.</t>
  </si>
  <si>
    <t>Índice sintético de fecundidade.</t>
  </si>
  <si>
    <t>Até 2030, melhorar o acesso a equipamentos sociais que promovam a parentalidade e a conciliação da vida profissional, pessoal e familiar.</t>
  </si>
  <si>
    <t>Proporção de crianças com menos de 3 anos em creches formais - 48,5 | Proporção de pessoas empregadas a trabalhar habitualmente a partir de casa - 6,6</t>
  </si>
  <si>
    <t>TRABALHO</t>
  </si>
  <si>
    <t>Proporção de crianças com menos de 3 anos em creches formais
Proporção de pessoas empregadas a trabalhar habitualmente a partir de casa</t>
  </si>
  <si>
    <t>Até 2030, promover a empregabilidade e a qualidade de emprego dos jovens (redução da taxa de desemprego jovem 16 - 24 anos).</t>
  </si>
  <si>
    <t>Taxa de desemprego jovem (16 a 24 anos) - 18,4 | Taxa de jovens (15 a 24 anos) não empregados que não estão em educação ou formação (NEET) - 8</t>
  </si>
  <si>
    <t>Taxa de desemprego jovem (16 a 24 anos)
Taxa de jovens (15-24 anos) não empregados que não estão em educação ou formação (NEET)</t>
  </si>
  <si>
    <t>Até 2030, reduzir a taxa de desemprego.</t>
  </si>
  <si>
    <t>Taxa de desemprego (15-74 anos).</t>
  </si>
  <si>
    <t>Até 2030, reduzir a taxa de desemprego de longa e de muito longa duração.</t>
  </si>
  <si>
    <t>Taxa de desemprego de longa duração (15-74 anos).</t>
  </si>
  <si>
    <t>Até 2030, aumentar a taxa de cobertura das prestações de desemprego.</t>
  </si>
  <si>
    <t>1.3</t>
  </si>
  <si>
    <t>Taxa de cobertura das prestações de desemprego.</t>
  </si>
  <si>
    <t>IEFP (Informação Mensal do Mercado de Emprego) e ISS (Prestações de desemprego)</t>
  </si>
  <si>
    <t>Até 2030, reduzir as taxas de risco de pobreza.</t>
  </si>
  <si>
    <t>Outros (fusão com uma meta de outro IP - ENCP; ID 19)</t>
  </si>
  <si>
    <t>1.1</t>
  </si>
  <si>
    <t>Até 2030, reduzir a intensidade de pobreza.</t>
  </si>
  <si>
    <t>Taxa de intensidade de pobreza.</t>
  </si>
  <si>
    <t>Até 2030, reduzir a privação material e social.</t>
  </si>
  <si>
    <t>Taxa de privação material e social severa</t>
  </si>
  <si>
    <t>Até 2030, erradicar as carências habitacionais graves.</t>
  </si>
  <si>
    <t>Até 2030, reforçar a participação de pessoas com deficiência ou incapacidades (PCDI) em educação, formação ou empregadas.</t>
  </si>
  <si>
    <t>19.2</t>
  </si>
  <si>
    <t>Diferencial da taxa de emprego para pessoas com incapacidade / deficiência com algum nível de limitação de atividade ou com limitação severa.</t>
  </si>
  <si>
    <t>Até 2030, garantir o acesso à habitação aos que não têm resposta por via do mercado.</t>
  </si>
  <si>
    <t>Carga mediana das despesas em habitação - 11 | Taxa de sobrecarga das despesas em habitação - 5,7</t>
  </si>
  <si>
    <t>Carga mediana das despesas em habitação
Taxa de sobrecarga das despesas em habitação</t>
  </si>
  <si>
    <t>Até 2030, dar resposta às famílias que vivem em situação de grave carência habitacional.</t>
  </si>
  <si>
    <t>Taxa de privação severa das condições da habitação - 4,1 | Taxa de sobrelotação da habitação - 9,5</t>
  </si>
  <si>
    <t>Taxa de privação severa das condições da habitação
Taxa de sobrelotação da habitação</t>
  </si>
  <si>
    <t>Até 2030, melhorar as condições do parque habitacional público.</t>
  </si>
  <si>
    <t>Proporção de alojamentos clássicos de residência habitual de entidades públicas e outras instituições sem fins lucrativos em edifícios com necessidades de reparação, NUTS II</t>
  </si>
  <si>
    <t>Até 2030, reforçar a rede pública de resposta a necessidades urgentes de alojamento.</t>
  </si>
  <si>
    <t>Capacidade das respostas para situações de necessidade urgente de alojamento</t>
  </si>
  <si>
    <t>DGCP</t>
  </si>
  <si>
    <t>Até 2030, reduzir as disparidades salariais entre homens e mulheres (gender pay gap).</t>
  </si>
  <si>
    <t>8, 10</t>
  </si>
  <si>
    <t>8.5, 10.4</t>
  </si>
  <si>
    <t>Taxa de disparidade salarial entre homens e mulheres (não ajustada).</t>
  </si>
  <si>
    <t>Até 2030, reduzir a população que vive em situações de discriminação.</t>
  </si>
  <si>
    <t>16.b</t>
  </si>
  <si>
    <t>Proporção de população dos 18 aos 74 anos que sofreram discriminação (discriminação vivida) – últimos 12 meses.</t>
  </si>
  <si>
    <t>Até 2030, reduzir as desigualdades na distribuição de rendimentos.</t>
  </si>
  <si>
    <t>Coeficiente de Gini do rendimento monetário líquido por adulto equivalente - 31,2 | Desigualdade na distribuição de rendimento (rácios S80/S20) - 5,0</t>
  </si>
  <si>
    <t>10.1</t>
  </si>
  <si>
    <t>Coeficiente de Gini do rendimento monetário líquido por adulto equivalente
Desigualdade na distribuição de rendimento (rácios S80/S20)</t>
  </si>
  <si>
    <t>Até 2030, reduzir a importação de recursos em 12%, relativamente a 2013.</t>
  </si>
  <si>
    <t>Mt</t>
  </si>
  <si>
    <t>Importação de materiais</t>
  </si>
  <si>
    <t>INE, Contas Nacionais</t>
  </si>
  <si>
    <t>Até 2030, reduzir para metade a área ardida (de modo a aumentar a capacidade de sequestro do carbono).</t>
  </si>
  <si>
    <t>Correção técnica (valor do ano base e final)</t>
  </si>
  <si>
    <t>Proporção de superfície ardida (% do território nacional)</t>
  </si>
  <si>
    <t>Até 2030, renovar/modernizar 25% da frota ativa de pequena pesca.</t>
  </si>
  <si>
    <t>Embarcações licenciadas e embarcações objeto de modernização/renovação, pequena pesca até 9 metros de comprimento fora a fora.</t>
  </si>
  <si>
    <t>DGRM</t>
  </si>
  <si>
    <t>Até 2030, reduzir para zero os segmentos da frota em desequilíbrio.</t>
  </si>
  <si>
    <t>Segmentos da frota em desequilíbrio.</t>
  </si>
  <si>
    <t>DGRM - Relatório Anual da Frota de Pesca Portuguesa</t>
  </si>
  <si>
    <t>Reforçar o n.º de serviços públicos destinados aos cidadãos e/ou empresas objeto de desmaterialização de forma integrada.</t>
  </si>
  <si>
    <t>Nº de Lojas do Cidadão e de Espaços do Cidadão.</t>
  </si>
  <si>
    <t>AMA</t>
  </si>
  <si>
    <t>Nº de horas de formação ministradas na área da capacitação para a inovação e modernização.</t>
  </si>
  <si>
    <t>INA</t>
  </si>
  <si>
    <t>Até 2030, garantir a melhoria da qualidade das massas de água subterrâneas (assegurando que 100% das massas de água atinja o bom estado - qualidade «Boa ou Superior»).</t>
  </si>
  <si>
    <t>Até 2030, recuperar o saldo migratório, atenuando o decréscimo da população.</t>
  </si>
  <si>
    <t>Saldo migratório</t>
  </si>
  <si>
    <t>Até 2030, estimular a transição para o segundo filho.</t>
  </si>
  <si>
    <t>Proporção de segundos filhos no total de nados-vivos de mães residentes.</t>
  </si>
  <si>
    <t>Até 2030, aumentar para 47% o peso das energias renováveis no consumo final bruto de energia.</t>
  </si>
  <si>
    <t>Atualizada por outro IP (PNEC 2030; ID 286)</t>
  </si>
  <si>
    <t>Consumo final bruto de energia (ktep) (DGEG)</t>
  </si>
  <si>
    <t>IP010060 | IP140030</t>
  </si>
  <si>
    <t>Plano de Recuperação e Resiliência (PRR) | Programa Nacional de Investimentos 2030 (PNI 2030)</t>
  </si>
  <si>
    <t>Até 2030, reduzir o consumo de energia primária (sem usos energéticos) em 35% (índice 2005=100).</t>
  </si>
  <si>
    <t>2005=100</t>
  </si>
  <si>
    <t>Atualizada por outro IP (PNEC 2030; ID 287)</t>
  </si>
  <si>
    <t>Consumo de energia primária</t>
  </si>
  <si>
    <t>Até 2030, atingir uma utilização de fontes de energia renovável no consumo final de energia nos transportes de 20%.</t>
  </si>
  <si>
    <t>Atualizada por outro IP (PNEC 2030; ID 304)</t>
  </si>
  <si>
    <t>IP080690</t>
  </si>
  <si>
    <t>Estratégia Turismo 2027 (ET2027)</t>
  </si>
  <si>
    <t>Até 2027, atingir o número de dormidas em território nacional de 80 milhões (+31 milhões que em 2017), a uma taxa de variação média anual (TVMA) de 4,2%.</t>
  </si>
  <si>
    <t>8.9</t>
  </si>
  <si>
    <t>N.º de dormidas em alojamento turístico</t>
  </si>
  <si>
    <t>Até 2027, atingir 26 mil milhões de euros de receitas do turismo (+€14 mil milhões que em 2017), a uma taxa de variação média anual (TVMA) de 7%.</t>
  </si>
  <si>
    <t>8.10</t>
  </si>
  <si>
    <t>Receitas do Turismo Internacional</t>
  </si>
  <si>
    <t>Banco de Portugal</t>
  </si>
  <si>
    <t>Até 2027, atingir uma percentagem de trabalhadores da atividade turística, com o nível de habilitações do ensino secundário e pós-secundário, de 60%.</t>
  </si>
  <si>
    <t>Trabalhadores da atividade turística, com o nível de habilitações do ensino secundário e pós-secundário/total trabalhadores da atividade turística (%)</t>
  </si>
  <si>
    <t>Até 2027, reduzir o índice de sazonalidade para 33,5%.</t>
  </si>
  <si>
    <t>Dormidas Julho-Setembro/Total de Dormidas (%)</t>
  </si>
  <si>
    <t>Turismo de Portugal, a partir de dados Do INE</t>
  </si>
  <si>
    <t>Até 2027, atingir uma proporção de 90% da população residente que considera positivo o impacto do turismo no seu território.</t>
  </si>
  <si>
    <t>% da população residente que considera positivo o impacto do turismo no seu território</t>
  </si>
  <si>
    <t>Até 2027, atingir um nível de empresas do turismo que adotam medidas de utilizaçao eficiente da energia de 90%.</t>
  </si>
  <si>
    <t>12.b</t>
  </si>
  <si>
    <t>Empresas de alojamento turístico que adotam medidas de utilizaçao eficiente da energia/Total Empresas Inquiridas</t>
  </si>
  <si>
    <t>Inquérito ao Desempenho Ambiental do Alojamento, Turismo de Portugal</t>
  </si>
  <si>
    <t>Até 2027, atingir um nível de empresas do turismo que promovem uma utilizaçao eficiente da água nas suas operações de 90%.</t>
  </si>
  <si>
    <t>Empresas de alojamento turístico que promovem uma utilizaçao eficiente da água/Total Empresas Inquiridas</t>
  </si>
  <si>
    <t>Até 2027, atingir um nível de empresas do turismo que desenvolvem ações de gestão eficiente dos resíduos de 90%.</t>
  </si>
  <si>
    <t>Empresas de alojamento turístico que desenvolvem ações de gestão eficiente dos resíduos/Total Empresas Inquiridas</t>
  </si>
  <si>
    <t>IP012365</t>
  </si>
  <si>
    <t>FAMI 2030</t>
  </si>
  <si>
    <t>Até 2030, reduzir as pendências administrativas no âmbito da proteção internacional em 50% após o primeiro ano de funcionamento com todas as condições preenchidas; 75% no ano seguinte; e 100% em anos seguintes.</t>
  </si>
  <si>
    <t>10.7</t>
  </si>
  <si>
    <t>Redução das pendências processuais</t>
  </si>
  <si>
    <t>AIMA</t>
  </si>
  <si>
    <t>IP140250</t>
  </si>
  <si>
    <t>Plano de Ação para a Bioeconomia Sustentável - Horizonte 2025 (PABS)</t>
  </si>
  <si>
    <t>Até 2030, aumentar o VAB da indústria/cluster do calçado até 10%.</t>
  </si>
  <si>
    <t>Valor acrescentado bruto (€) das Empresas por Atividade económica (Subclasse - CAE Rev. 3)</t>
  </si>
  <si>
    <t>https://www.ine.pt/xportal/xmain?xpid=INE&amp;xpgid=ine_indicadores&amp;indOcorrCod=0006612&amp;xlang=pt&amp;contexto=bd&amp;selTab=tab2</t>
  </si>
  <si>
    <t>Até 2025, reduzir o custo da resina à porta da fábrica em 20%.</t>
  </si>
  <si>
    <t>Preço médio da resina nacional à entrada da fábrica (€/ kg) por Localização geográfica (NUTS - 2024)</t>
  </si>
  <si>
    <t>https://www.ine.pt/xportal/xmain?xpid=INE&amp;xpgid=ine_indicadores&amp;indOcorrCod=0013117&amp;contexto=bd&amp;selTab=tab2</t>
  </si>
  <si>
    <t>Até 2025 garantir um acréscimo de 25% na rentabilidade do pinhal em relação ao valor obtido exclusivamente com a venda de madeira.</t>
  </si>
  <si>
    <t>Sem indicador disponível.</t>
  </si>
  <si>
    <t>Sem fonte identificada e sem possibilidade de apuramento periódico.</t>
  </si>
  <si>
    <t>Em 2030, atingir uma melhoria da eficiência produtiva industrial da resina em 10%.</t>
  </si>
  <si>
    <t>Até 2030, assegurar a transição, no setor da resina, de, pelo menos, oito indústrias da 1.ª e 2.ª transformação para energias renováveis.</t>
  </si>
  <si>
    <t>≥8</t>
  </si>
  <si>
    <t>Até 2025, aumentar a integração e valorização de resíduos de base biológica na indústria do têxtil e vestuário em 20%.</t>
  </si>
  <si>
    <t>Até 2025, reduzir em 10% a utilização de matérias-primas nos processos de fabricação na indústria do têxtil e vestuário através da digitalização.</t>
  </si>
  <si>
    <t>Até 2025, reduzir a emissão de GEE na indústria do têxtil e vestuário em 40%.</t>
  </si>
  <si>
    <t>Potencial de Aquecimento Global, por ramo de atividade (anual)</t>
  </si>
  <si>
    <t>Até 2030, substituir 40% das fibras de origem fóssil usadas na produção têxtil por fibras de base biológica produzidas em Portugal.</t>
  </si>
  <si>
    <t>Até 2030, aumentar em 50% a utilização de fibras artificiais e alternativas de base biológica na produção de têxteis.</t>
  </si>
  <si>
    <t>Até 2030, aumentar em 40% a circularidade de têxteis pós-consumo.</t>
  </si>
  <si>
    <t>Até 2025, reduzir a pegada ambiental de produtos de calçado em 15%.</t>
  </si>
  <si>
    <t>Em 2030, atingir uma incorporação de biomateriais nos produtos de calçado e marroquinaria de 50%.</t>
  </si>
  <si>
    <t>Em 2030, atingir uma reciclagem dos resíduos de produção de componentes do cluster do calçado de 90%.</t>
  </si>
  <si>
    <t>Até 2025, aumentar a área resinada em propriedade privada em 10%.</t>
  </si>
  <si>
    <t>Até 2025, aumentar a área resinada em áreas geridas pelo Estado em 50%.</t>
  </si>
  <si>
    <t>Até 2025, aumentar o número de profissionais de resinagem presentes na floresta em 5%.</t>
  </si>
  <si>
    <t>IP240020</t>
  </si>
  <si>
    <t>Plano de Ação para o Biometano 2024-2040 (PAB 2024-2040)</t>
  </si>
  <si>
    <t>IP250170</t>
  </si>
  <si>
    <t>Programa XXV Governo Constitucional (PXXVGC)</t>
  </si>
  <si>
    <t>Até 2040, substituir 18,6% do consumo de gás natural por biometano.</t>
  </si>
  <si>
    <t>Correção técnica (valor intermédio (2030) revisto de acodo com o PXXVGC)</t>
  </si>
  <si>
    <t>% de substituição do consumo de gás natural, considerando o consumo previsto na Rede Pública de Gás (RPG) em 2030</t>
  </si>
  <si>
    <t>DGEG</t>
  </si>
  <si>
    <t>Em 2030, atingir uma percentagem de 50% de graduados no ensino terciário na faixa etária dos 30-34 anos.</t>
  </si>
  <si>
    <t>Atualizada por outro IP (PXXVGC; ID 479)</t>
  </si>
  <si>
    <t>Até 2025, garantir a capacidade de 200 MW de produção de hidrogénio e gases renováveis.</t>
  </si>
  <si>
    <t>Até 2030, atingir um investimento público em I&amp;D de 1,25% do PIB.</t>
  </si>
  <si>
    <t>Atualizada por outro IP (Estratégia Portugal 2030; ID 147)</t>
  </si>
  <si>
    <t>Até 2030, atingir um investimento privado em I&amp;D de 1,75% do PIB.</t>
  </si>
  <si>
    <t>Atualizada por outro IP (Estratégia Portugal 2030; ID 148)</t>
  </si>
  <si>
    <t>Até 2025, criar 15.000 novos postos de trabalho qualificados.</t>
  </si>
  <si>
    <t>Até 2030, assegurar que 40% das pequenas e médias empresas (PME) apresentam elevado nível de intensidade digital.</t>
  </si>
  <si>
    <t>Atualizada por outro IP (EDN; ID 10)</t>
  </si>
  <si>
    <t>Até 2026, assegurar 100% de cobertura nacional ao nivel dos cuidados de proximidade e as intervenções no domicílio e na comunidade (Índice composto - agregado).</t>
  </si>
  <si>
    <t>Até 2026, completar a cobertura nacional dos programas de rastreio e de diagnóstico precoce nos cuidados de saúde primários (Índice composto - agregado).</t>
  </si>
  <si>
    <t>Até 2025, atingir uma percentagem de 95% de alunos, docentes e pessoal não docente da rede pública de ensino com competências digitais básicas ou mais do que básicas.</t>
  </si>
  <si>
    <t>Até 2026, assegurar a digitalização e virtualização de espólio de bibliotecas públicas (20 milhões de imagens).</t>
  </si>
  <si>
    <t>CULTURA</t>
  </si>
  <si>
    <t>Até 2026, assegurar a digitalização e virtualização de arquivos nacionais (19,5 milhões de documentos).</t>
  </si>
  <si>
    <t>Até 2026, assegurar a digitalização e virtualização de 59.500 registos de acervos de museus públicos.</t>
  </si>
  <si>
    <t>Até 2025, alcançar uma poupança média de cerca de 200 ktep de energia primária para efeitos de eficiência energética em edifícios residenciais.</t>
  </si>
  <si>
    <t>Até 2025, alcançar uma redução de emissões de CO2 na ordem das 150 kt para efeitos de eficiência energética em edifícios residenciais.</t>
  </si>
  <si>
    <t>ktCO2eq</t>
  </si>
  <si>
    <t>Até 2025, alcançar uma poupança média de cerca de 185 ktep de energia primária para efeitos de eficiência energética em edifícios da administração pública central.</t>
  </si>
  <si>
    <t>Até 2025, alcançar uma redução de emissões de CO2 na ordem das 140 kt para efeitos de eficiência energética em edifícios da administração pública central.</t>
  </si>
  <si>
    <t>Até 2025, alcançar uma poupança média de cerca de 50 ktep de energia primária para efeitos de eficiência energética em edifícios utilizados pelo setor dos serviços.</t>
  </si>
  <si>
    <t>Até 2025, alcançar uma redução de emissões de CO2 na ordem das 30 kt para efeitos de eficiência energética em edifícios utilizados pelo setor dos serviços.</t>
  </si>
  <si>
    <t>Até 2026, assegurar a digitalização de 1000 filmes (Cinemateca).</t>
  </si>
  <si>
    <t>Até 2026, assegurar a digitalização e colocação à disposição do público de 45 000 horas de material audiovisual proveniente dos arquivos dos fornecedores históricos de serviços de comunicação social e radiodifusão televisiva do país.</t>
  </si>
  <si>
    <t>IP180200</t>
  </si>
  <si>
    <t>Plano Estratégico da Política Agrícola Comum (PEPAC 2023-2027)</t>
  </si>
  <si>
    <t>Até 2029, mais de 2% das explorações agrícolas serão beneficiadas com apoio para tecnologias agrícolas digitais.</t>
  </si>
  <si>
    <t>Até 2028, mais de 96% da superfície agrícola (SAU) será abrangida pelo apoio ao rendimento e sujeita a condicionalidade.</t>
  </si>
  <si>
    <t>Até 2028, as explorações agrícolas de menor dimensão serão abrangidas por pagamentos diretos médios 62% acima da média.</t>
  </si>
  <si>
    <t>Até 2029, mais de 13% das explorações agrícolas serão beneficiadas com apoio ao investimento para reestruturar e modernizar.</t>
  </si>
  <si>
    <t>Até 2029, mais de 38% da superfície agrícola será abrangida por compromissos para reduzir as emissões, ou para manter ou melhorar o armazenamento de carbono nos solos e biomassa (valor máximo do período 2024-2029).</t>
  </si>
  <si>
    <t>Até 2028, mais de 4% da superfície agrícola será abrangida por compromissos para melhorar o balanço hídrico (valor máximo do período 2024-2028).</t>
  </si>
  <si>
    <t>6.4</t>
  </si>
  <si>
    <t>Até 2029, mais de 28% da superfície agrícola será abrangida por compromissos benéficos para a gestão dos solos que visem melhorar a qualidade dos solos e a biota dos solos (valor máximo do período 2024-2029).</t>
  </si>
  <si>
    <t>Até 2028, mais de 12% da superfície agrícola será abrangida por compromissos relacionados com a melhoria da gestão dos nutrientes (valor máximo do período 2024-2028).</t>
  </si>
  <si>
    <t>Até 2029, mais de 27% da superfície agrícola será abrangida por compromissos em prol da conservação ou da restauração da biodiversidade, incluindo práticas agrícolas de elevado valor natural (valor máximo do período 2024-2029).</t>
  </si>
  <si>
    <t>Até 2029, mais de 13% das cabeças normais serão abrangidas por ações para limitar a utilização de antimicrobianos (valor máximo do período 2024-2029).</t>
  </si>
  <si>
    <t>3.d</t>
  </si>
  <si>
    <t>Até 2029, mais de 6% das cabeças normais serão abrangidas por ações que visem promover o bem-estar dos animais (valor máximo do período 2024-2029).</t>
  </si>
  <si>
    <t>Até 2029, mais de 2% das explorações agrícolas irão participar em agrupamentos de produtores, organizações de produtores, mercados locais, circuitos de cadeias de abastecimento curtas e regimes de qualidade.</t>
  </si>
  <si>
    <t>2.c; 12.2</t>
  </si>
  <si>
    <t>IP140350</t>
  </si>
  <si>
    <t>Plano Estratégico de Abastecimento de Água e Saneamento de Águas Residuais e Pluviais 2030 (PENSAARP 2030)</t>
  </si>
  <si>
    <t>Em 2030, atingir perdas reais de água em baixa não superiores a 80 l/ramal/dia em zonas urbanas.</t>
  </si>
  <si>
    <t>l / ramal / dia</t>
  </si>
  <si>
    <t>≤80</t>
  </si>
  <si>
    <t>Correção técnica (valor do ano final - de acordo com o Plano Estratégico e Relatórios de Monitorização)</t>
  </si>
  <si>
    <t>≤100</t>
  </si>
  <si>
    <t>Em 2030, atingir perdas reais de água em baixa não superiores a 3 m³/(km.dia) em zonas rurais.</t>
  </si>
  <si>
    <t>m³ / (km.dia)</t>
  </si>
  <si>
    <t>≤3</t>
  </si>
  <si>
    <t>Em 2030, atingir uma ocorrência máxima de falhas no abastecimento em baixa de 15/(1000 ramais.ano).</t>
  </si>
  <si>
    <t>≤15</t>
  </si>
  <si>
    <t>Até 2030, atingir uma ocorrência máxima de avarias em condutas em baixa de 30/(100 km.ano).</t>
  </si>
  <si>
    <t>n.º / (100 km.ano)</t>
  </si>
  <si>
    <t>≤30</t>
  </si>
  <si>
    <t>Em 2030, atingir uma ocorrência máxima de inundações em áreas com rede unitária/separativa pluvial em baixa de 0,25/(1000 ramais.ano).</t>
  </si>
  <si>
    <t>≤0,25</t>
  </si>
  <si>
    <t>11.5</t>
  </si>
  <si>
    <t>≤1</t>
  </si>
  <si>
    <t>IP140360</t>
  </si>
  <si>
    <t>Plano Estratégico para os Resíduos não Urbanos (PERNU 2030)</t>
  </si>
  <si>
    <t>Despesa em I&amp;D com objetivo ambiental no âmbito da despesa total com I&amp;D (investigação &amp; desenvolvimento).</t>
  </si>
  <si>
    <t>Em 2030, atingir uma produção de resíduos não urbanos de 9.320.010 toneladas.</t>
  </si>
  <si>
    <t>12.4</t>
  </si>
  <si>
    <t>Produção de resíduos não urbanos</t>
  </si>
  <si>
    <t>Em 2030, atingir uma produção de resíduos não urbanos perigosos de 599.261 toneladas.</t>
  </si>
  <si>
    <t>Produção de resíduos não urbanos perigosos</t>
  </si>
  <si>
    <t>Até 2030, atingir um rácio PIB/CIM (produto interno bruto / consumo interno de materiais) de 1,666 k€/t.</t>
  </si>
  <si>
    <t>k€/t</t>
  </si>
  <si>
    <t>8.4</t>
  </si>
  <si>
    <t>Quociente entre o PIB e o CIM (produto interno bruto e consumo interno de materiais)</t>
  </si>
  <si>
    <t>Em 2030, atingir um rácio entre a produção de resíduos não urbanos e o PIB de 0,040 t/k€.</t>
  </si>
  <si>
    <t>Quociente entre o Produção de resíduos não urbanos e o PIB</t>
  </si>
  <si>
    <t>Em 2030, atingir uma quantidade de resíduos não urbanos sujeitos a operações de eliminação de 811.087 toneladas.</t>
  </si>
  <si>
    <t>Quantidade de resíduos não urbanos eliminados</t>
  </si>
  <si>
    <t>Até 2030, atingir um rácio da quantidade de residuos não urbanos sujeitos a operações de valorização (não energética) face à quantidade de resíduos não urbanos produzidos de 90,2%.</t>
  </si>
  <si>
    <t>Quociente entre a valorização (exceto valorização energética) e a produção de resíduos não urbanos</t>
  </si>
  <si>
    <t>Em 2030, atingir um rácio da quantidade de resíduos não urbanos sujeitos a operaçoes de valorização face à quantidade de resíduos não urbanos produzidos de 91,3%.</t>
  </si>
  <si>
    <t>Quociente entre a valorização e a produção de resíduos não urbanos</t>
  </si>
  <si>
    <t>IP140370</t>
  </si>
  <si>
    <t>Plano Estratégico para os Resíduos Urbanos (PERSU 2030)</t>
  </si>
  <si>
    <t>Até 2030, atingir uma produção de 436kg/hab.ano de resíduos urbanos (RU), correspondente a uma redução de 15% face a 2019.</t>
  </si>
  <si>
    <t>Capitação de resíduos urbanos</t>
  </si>
  <si>
    <t>Até 2035, atingir uma proporção de resíduos urbanos (RU) preparados para reutilização e reciclagem de 65%, em peso.</t>
  </si>
  <si>
    <t>% de RU recicláveis</t>
  </si>
  <si>
    <t>Correção técnica (valor do ano base, quebra de série no indicador de referência)</t>
  </si>
  <si>
    <t>11.6, 12.4</t>
  </si>
  <si>
    <t>Proporção de resíduos urbanos preparados para reutilização e reciclagem</t>
  </si>
  <si>
    <t>IP140840</t>
  </si>
  <si>
    <t>Plano Nacional de Energia e Clima 2030 (PNEC 2030)</t>
  </si>
  <si>
    <t>Até 2030, atingir um consumo de energia final no valor de 14 371 ktep.</t>
  </si>
  <si>
    <t>https://www.dgeg.gov.pt/pt/estatistica/energia/</t>
  </si>
  <si>
    <t>Até 2030, atingir 2GW de capacidade instalada de armazenamento em baterias.</t>
  </si>
  <si>
    <t>Capacidade instalada de armazenamento em baterias (GW)</t>
  </si>
  <si>
    <t>Até 2030, atingir 0,2% do PIB de investimento em I&amp;D em Energia.</t>
  </si>
  <si>
    <t>% do PIB de investimento em I&amp;D em Energia</t>
  </si>
  <si>
    <t>Até 2030, atingir 0,2% do PIB de investimento em I&amp;D em Água e Clima.</t>
  </si>
  <si>
    <t>6, 13</t>
  </si>
  <si>
    <t>% do PIB de investimento em I&amp;D em Água e Clima</t>
  </si>
  <si>
    <t>Até 2030, garantir que as emissões de GEE dos setores não CELE (Comércio Europeu de Licenças de Emissão) reduziram pelo menos 28,7% relativamente a 2005.</t>
  </si>
  <si>
    <t>IP250170 | IP010040 | IP010060 | IP140030</t>
  </si>
  <si>
    <t>Programa XXV Governo Constitucional (PXXVGC) | Estratégia Portugal 2030 | Plano de Recuperação e Resiliência (PRR) | Programa Nacional de Investimentos 2030 (PNI 2030)</t>
  </si>
  <si>
    <t>Até 2030, incorporar 51% de energia de fontes renováveis no consumo final bruto de energia.</t>
  </si>
  <si>
    <t>204 | 404</t>
  </si>
  <si>
    <t>Percentagem de incorporação de energia de fontes renováveis no consumo final bruto de energia</t>
  </si>
  <si>
    <t>IP010040 | IP010060 | IP140030</t>
  </si>
  <si>
    <t>Estratégia Portugal 2030 | Plano de Recuperação e Resiliência (PRR) | Programa Nacional de Investimentos 2030 (PNI 2030)</t>
  </si>
  <si>
    <t>Até 2030, atingir um consumo de energia primária no valor de 16 711 ktep.</t>
  </si>
  <si>
    <t>Em 2030, atingir 10 484 ktep em Economias de energia final.</t>
  </si>
  <si>
    <t>Valor de economias de energia final</t>
  </si>
  <si>
    <t>Em 2030, atingir um valor de interligações de eletricidade no valor de 15%.</t>
  </si>
  <si>
    <t>% de interligações de eletricidade</t>
  </si>
  <si>
    <t>Até 2030, reduzir a dependência energética para 65%.</t>
  </si>
  <si>
    <t>Dependência energética</t>
  </si>
  <si>
    <t>Em 2030, atingir uma potência instalada renovável para produção de eletricidade com solar voltaico de 20,8 GW (15,1 GW de potência fotovoltaica centralizada e 5,7 GW de potência descentralizada).</t>
  </si>
  <si>
    <t>Potência instalada renovável para produção de eletricidade com solar voltaico</t>
  </si>
  <si>
    <t>IP080970 | IP250070</t>
  </si>
  <si>
    <t>Estratégia Nacional para o Mar 2021-2030 (ENM 2021-2030) | Plano de Afetação das Energias Renováveis Offshore (PAER)</t>
  </si>
  <si>
    <t>Em 2030, atingir uma potência instalada renovável para produção de eletricidade com energia eólica de 12,4 GW (10,4 GW de eólica onshore e de 2,0 GW de eólica offshore).</t>
  </si>
  <si>
    <t>Potência instalada renovável para produção de eletricidade com energia eólica</t>
  </si>
  <si>
    <t>Em 2030, aumentar a potência em bombagem para produção de eletricidade com energia hidroelétrica em 0,3 GW.</t>
  </si>
  <si>
    <t>Potência instalada em bombagem para produção de eletricidade com energia hidroelétrica</t>
  </si>
  <si>
    <t>Em 2030, atingir uma potência instalada renovável para produção de eletricidade com energia das ondas de 0,2 GW.</t>
  </si>
  <si>
    <t>Potência instalada renovável para produção de eletricidade com energia das ondas</t>
  </si>
  <si>
    <t>Em 2030, atingir uma potência instalada renovável para produção de eletricidade com energia geotérmica de 0,1 GW.</t>
  </si>
  <si>
    <t>Potência instalada renovável para produção de eletricidade com energia geotérmica</t>
  </si>
  <si>
    <t>Em 2030, atingir uma potência instalada renovável para produção de eletricidade com biomassa/biogás e resíduos de 1,3 GW.</t>
  </si>
  <si>
    <t>Potência instalada renovável para produção de eletricidade com biomassa/biogás e resíduos</t>
  </si>
  <si>
    <t>Até 2030, reduzir a emissão de GEE em 70% no setor dos serviços.</t>
  </si>
  <si>
    <t>Até 2030, reduzir a emissão de GEE em 35% no setor residencial.</t>
  </si>
  <si>
    <t>Estratégia Portugal 2030 | Plano de Recuperação e Resiliência (PRR)</t>
  </si>
  <si>
    <t>Até 2030, reduzir a emissão de GEE em 40% no setor dos transportes.</t>
  </si>
  <si>
    <t>Até 2030, reduzir a emissão de GEE em 11% no setor da agricultura.</t>
  </si>
  <si>
    <t>Até 2030, reduzir a emissão de GEE em 30% no setor dos resíduos e águas residuais.</t>
  </si>
  <si>
    <t>Até 2030, atingir uma utilização de fontes de energia renovável na produção de eletricidade de 93%.</t>
  </si>
  <si>
    <t>Até 2030, atingir uma utilização de fontes de energia renovável no consumo final de energia no aquecimento e arrefecimento de 63%.</t>
  </si>
  <si>
    <t>% de fontes de energia renovável no consumo final de energia no aquecimento e arrefecimento</t>
  </si>
  <si>
    <t>Até 2030, atingir uma utilização de fontes de energia renovável no consumo final de energia nos transportes de 29%.</t>
  </si>
  <si>
    <t>206 | 405</t>
  </si>
  <si>
    <t>% de fontes de energia renovável no consumo final de energia nos transportes</t>
  </si>
  <si>
    <t>IP010040 | IP010060 | IP250170</t>
  </si>
  <si>
    <t>Estratégia Portugal 2030 | Plano de Recuperação e Resiliência (PRR) | Programa XXV Governo Constitucional (PXXVGC)</t>
  </si>
  <si>
    <t>Em 2030, atingir um investimento global em I&amp;D de 3% do PIB.</t>
  </si>
  <si>
    <t>Proporção da despesa em investigação e desenvolvimento (I&amp;D) no PIB</t>
  </si>
  <si>
    <t>IP140390</t>
  </si>
  <si>
    <t>Plano Nacional de Gestão de Resíduos (PNGR 2030)</t>
  </si>
  <si>
    <t>Até 2030, reduzir a produção de resíduos para 13,6 Mt (-2,3Mt).</t>
  </si>
  <si>
    <t>12.6</t>
  </si>
  <si>
    <t>Resíduos produzidos</t>
  </si>
  <si>
    <t>Até 2030, reduzir a proporção de resíduos perigosos face ao total de resíduos produzidos para 4,4%.</t>
  </si>
  <si>
    <t>Proporção de resíduos Setoriais perigosos (%) por Tipo de resíduo (CER-stat) e Tipo de operação de gestão de resíduos</t>
  </si>
  <si>
    <t>Até 2030, aumentar a produtividade material da economia para 1,68 k€ / t (PIB/CIM - produto interno bruto / consumo interno de materiais).</t>
  </si>
  <si>
    <t>Até 2030, para dissociar o crescimento económico da produção de resíduos, atingir um quociente entre a produção de resíduos e o rendimento nacional de 0,059 t/k€.</t>
  </si>
  <si>
    <t>Quociente entre resíduos produzidos e o PIB</t>
  </si>
  <si>
    <t>Até 2030, atingir uma relação entre a valorização (exceto valorização energética) e a produção de resíduos de 81%.</t>
  </si>
  <si>
    <t>Quociente entre a valorização (exceto valorização energética) e a produção de resíduos</t>
  </si>
  <si>
    <t>Até 2030, reduzir a quantidade de resíduos eliminados para 1,7 Mt.</t>
  </si>
  <si>
    <t>Quantidade de resíduos eliminados</t>
  </si>
  <si>
    <t>Até 2030, reduzir a emissão de gases com efeito de estufa do setor dos resíduos (incluindo águas residuais) para 4,55 Mt CO₂eq.</t>
  </si>
  <si>
    <t>MtCO₂eq</t>
  </si>
  <si>
    <t>Emissões de Gases de Efeitos de Estufa (sem LULUCF)</t>
  </si>
  <si>
    <t>IP000210</t>
  </si>
  <si>
    <t>Plano Nacional de Gestão Integrada de Fogos Rurais 2020-2030 (PNGIFR)</t>
  </si>
  <si>
    <t>Até 2030, atingir uma percentagem de incêndios com mais de 500 ha abaixo dos 0,3% do total de incêndios.</t>
  </si>
  <si>
    <t>&lt;0,3</t>
  </si>
  <si>
    <t>Até 2030, atingir uma área ardida acumulada inferior a 660000 ha.</t>
  </si>
  <si>
    <t>&lt; 660 000</t>
  </si>
  <si>
    <t>IP131140</t>
  </si>
  <si>
    <t>Plano Nacional de Saúde (PNS)</t>
  </si>
  <si>
    <t>Até 2030, reduzir a taxa de mortalidade padronizada prematura (inferior a 75 anos) por todas as causas de morte em ambos os sexos para 315,0 por 100.000 habitantes.</t>
  </si>
  <si>
    <t>10⁵ habitantes</t>
  </si>
  <si>
    <t>Taxa de mortalidade padronizada por todas as causas de morte, ambos os sexos, &lt;75 anos</t>
  </si>
  <si>
    <t>Até 2030, reduzir a taxa de mortalidade padronizada prematura (inferior a 75 anos) por todas as causas de morte no sexo masculino para 458 por 100.000 habitantes.</t>
  </si>
  <si>
    <t>Até 2030, reduzir a taxa de mortalidade padronizada prematura (inferior a 75 anos) por todas as causas de morte no sexo feminino para 196,4 por 100.000 habitantes.</t>
  </si>
  <si>
    <t>Até 2030, reduzir a taxa de mortalidade padronizada prematura (inferior a 75 anos) por tumores malignos em ambos os sexos para 132,4 por 100.000 habitante.</t>
  </si>
  <si>
    <t>Até 2030, reduzir a taxa de mortalidade padronizada prematura (inferior a 75 anos) por tumores malignos no sexo masculino para 185,1 por 100.000 habitantes.</t>
  </si>
  <si>
    <t>Até 2030, reduzir a taxa de mortalidade padronizada prematura (inferior a 75 anos) por tumores malignos no sexo feminino para 89 por 100.000 habitantes.</t>
  </si>
  <si>
    <t>Até 2030, reduzir a taxa de mortalidade padronizada prematura (inferior a 75 anos) por tumor maligno da mama no sexo feminino para 15,5 por 100.000 habitantes.</t>
  </si>
  <si>
    <t>Até 2030, assegurar uma taxa de mortalidade padronizada prematura (inferior a 75 anos) por tumor maligno da laringe, traqueia, brônquios e pulmões no sexo masculino inferior ou igual a 49,9 por 100.000 habitantes.</t>
  </si>
  <si>
    <t>≤49,9</t>
  </si>
  <si>
    <t>Até 2030, assegurar uma taxa de mortalidade padronizada prematura (inferior a 75 anos) por tumor maligno da laringe, traqueia, brônquios e pulmões no sexo feminino inferior ou igual a 16,2 por 100.000 habitantes.</t>
  </si>
  <si>
    <t>≤16,2</t>
  </si>
  <si>
    <t>Até 2030, reduzir a taxa de mortalidade padronizada prematura (inferior a 75 anos) por doenças cerebrovasculares em ambos os sexos para 13,4 por 100.000 habitantes.</t>
  </si>
  <si>
    <t>Até 2030, reduzir a taxa de mortalidade padronizada prematura (inferior a 75 anos) por doenças isquémicas do coração em ambos os sexos para 20,5 por 100.000 habitantes.</t>
  </si>
  <si>
    <t>IP250020</t>
  </si>
  <si>
    <t>Programa Nacional para as Doenças Respiratórias - Desafios e Estratégias 2023</t>
  </si>
  <si>
    <t>Até 2030, reduzir a taxa de mortalidade padronizada prematura (inferior a 75 anos) por doenças do aparelho respiratório em ambos os sexos para 16,4 por 100.000 habitantes.</t>
  </si>
  <si>
    <t>Até 2030, reduzir a taxa de mortalidade padronizada prematura (inferior a 75 anos) por diabetes mellitus. em ambos os sexos para 4,7 por 100.000 habitantes.</t>
  </si>
  <si>
    <t>Até 2030, reduzir a taxa de mortalidade padronizada por doenças do aparelho circulatório em todas as idades e ambos os sexos para 246,5 por 100.000 habitantes.</t>
  </si>
  <si>
    <t>Até 2030, reduzir a taxa de mortalidade padronizada por doenças cerebrovasculares em todas as idades e ambos os sexos para 58,9 por 100.000 habitantes.</t>
  </si>
  <si>
    <t>Até 2030, reduzir a taxa de mortalidade padronizada por doenças isquémicas do coração em todas as idades e ambos os sexos para 41,8 por 100.000 habitantes.</t>
  </si>
  <si>
    <t>Até 2030, assegurar uma taxa de mortalidade padronizada por tumores malignos em todas as idades e ambos os sexos inferior ou igual a 242,4 por 100.000 habitantes.</t>
  </si>
  <si>
    <t>≤242,4</t>
  </si>
  <si>
    <t>Até 2030, assegurar uma taxa de mortalidade padronizada por tumores malignos em todas as idades e no sexo masculino inferior ou igual a 347,2 por 100.000 habitantes.</t>
  </si>
  <si>
    <t>≤347,2</t>
  </si>
  <si>
    <t>Até 2030, reduzir a taxa de mortalidade padronizada por tumores malignos em todas as idades e no sexo feminino para 161,2 por 100.000 habitantes.</t>
  </si>
  <si>
    <t>Até 2030, reduzir a taxa de mortalidade padronizada por tumor maligno da mama em todas as idades no sexo feminino para 25,1 por 100.000 habitantes.</t>
  </si>
  <si>
    <t>Até 2030, assegurar uma taxa de mortalidade padronizada por tumor maligno da laringe, traqueia, brônquios e pulmões em todas as idades e no sexo masculino inferior ou igual a 73,9 por 100.000 habitantes.</t>
  </si>
  <si>
    <t>≤73,9</t>
  </si>
  <si>
    <t>Até 2030, assegurar uma taxa de mortalidade padronizada por tumor maligno da laringe, traqueia, brônquios e pulmões em todas as idades e no sexo feminino inferior ou igual a 23,2 por 100.000 habitantes.</t>
  </si>
  <si>
    <t>≤23,2</t>
  </si>
  <si>
    <t>Até 2030, assegurar uma taxa de mortalidade padronizada por doenças do aparelho respiratório em todas as idades e ambos os sexos igual ou inferior a 98,6 por 100.000 habitantes.</t>
  </si>
  <si>
    <t>≤98,6</t>
  </si>
  <si>
    <t>Até 2030, reduzir a taxa de mortalidade padronizada por diabetes mellitus em todas as idades e ambos os sexos para 25,6 por 100.000 habitantes.</t>
  </si>
  <si>
    <t>Até 2030, reduzir a taxa de incidência de tuberculose em todas as idades e ambos os sexos para 12,1 por 100.000 habitantes.</t>
  </si>
  <si>
    <t>Até 2030, reduzir a taxa de incidência de infeção por VIH em todas as idades e ambos os sexos para 5,7 por 100.000 habitantes.</t>
  </si>
  <si>
    <t>No triénio 2028-2030, assegurar uma taxa de mortalidade materna igual ou inferior a 7,1 por 100 000 nados-vivos.</t>
  </si>
  <si>
    <t>10⁵ nados-vivos</t>
  </si>
  <si>
    <t>2028-2030</t>
  </si>
  <si>
    <t>≤7,1</t>
  </si>
  <si>
    <t>3.1</t>
  </si>
  <si>
    <t>No triénio 2028-2030, assegurar uma taxa de mortalidade infantil inferior ou igual a 2,5/1000 nados-vivos.</t>
  </si>
  <si>
    <t>10³ nados-vivos</t>
  </si>
  <si>
    <t>2018-2020</t>
  </si>
  <si>
    <t>≤2,5</t>
  </si>
  <si>
    <t>3.2</t>
  </si>
  <si>
    <t>No triénio 2028-2030, reduzir a taxa de mortalidade neonatal para 1,1 por 1000 nados-vivos.</t>
  </si>
  <si>
    <t>No triénio 2028-2030, reduzir a taxa de mortalidade em crianças com menos de 5 anos para 2,6 por 1000 nados-vivos.</t>
  </si>
  <si>
    <t>Até 2030, aumentar a proporção de nascimentos assistidos por pessoal de saúde qualificado para 99,5% em todas as regiões tipo NUTS II.</t>
  </si>
  <si>
    <t>5.6</t>
  </si>
  <si>
    <t>Até 2030, assegurar o valor tendencialmente nulo do número de casos de sífilis congénita.</t>
  </si>
  <si>
    <t>Até 2030, manter nula a transmissão endémica do sarampo, de acordo com o estatuto de eliminação do sarampo.</t>
  </si>
  <si>
    <t>Até 2030, assegurar o valor tendencialmente nulo do número de casos de tétano neonatal.</t>
  </si>
  <si>
    <t>Até 2030, assegurar o valor mínimo de 99,0% do indicador de água segura (de acordo com os padrões da nova diretiva comunitária) em todas as regiões tipo NUTS II (nomenclatura das unidades territoriais).</t>
  </si>
  <si>
    <t>≥99</t>
  </si>
  <si>
    <t>Indicador de água segura</t>
  </si>
  <si>
    <t>ERSAR - Entidade Reguladora dos Serviços de Água e Resíduos</t>
  </si>
  <si>
    <t>Até 2030, assegurar uma proporção de alojamentos servidos por drenagem de águas residuais superior ou igual a 98,0% em todos as regiões tipo NUTS II (nomenclatura das unidades territoriais).</t>
  </si>
  <si>
    <t>≥98</t>
  </si>
  <si>
    <t>6.2</t>
  </si>
  <si>
    <t>IP131960</t>
  </si>
  <si>
    <t>Plano Nacional para a Redução dos Comportamentos Aditivos e das Dependências 2030 (PARCAD - Horizonte 2024)</t>
  </si>
  <si>
    <t>Até 2024, aumentar o risco percebido do consumo de substâncias psicoativas em 2 p.p..</t>
  </si>
  <si>
    <t>Outros (vigência temporal da meta ultrapassada; aguarda a publicação do PA Horizonte 2027)</t>
  </si>
  <si>
    <t>Até 2024, retardar a a idade de início (com 13 anos ou menos) do consumo de canabis em 0,3 p.p..</t>
  </si>
  <si>
    <t>Até 2024, retardar a a idade de início (com 13 anos ou menos) do consumo de bebidas alcoólicas em 3 p.p..</t>
  </si>
  <si>
    <t>Até 2024, retardar a a idade de início (com 13 anos ou menos) de embriaguez em 0,5 p.p..</t>
  </si>
  <si>
    <t>Até 2024, reduzir as prevalências e padrões de consumo recente de substâncias psicoativas em 2 p.p..</t>
  </si>
  <si>
    <t>Até 2024, diminuir padrões de jogo de risco para jogos eletrónicos em 2 p.p..</t>
  </si>
  <si>
    <t>Até 2024, diminuir padrões de jogo de risco para jogos a dinheiro em 0,2 p.p..</t>
  </si>
  <si>
    <t>Até 2024, diminuir padrões de risco no uso da Internet em 2 p.p..</t>
  </si>
  <si>
    <t>2018-2019</t>
  </si>
  <si>
    <t>Até 2024, diminuir 0,05 p.p. na prevalência de consumo de risco moderado de substâncias psicoativas e de dependência (canábis).</t>
  </si>
  <si>
    <t>%o</t>
  </si>
  <si>
    <t>Até 2024, diminuir 0,3 p.p. o consumo de risco elevado de substâncias psicoativas (álcool).</t>
  </si>
  <si>
    <t>Até 2024, diminuir 0,05 p.p.a dependência de substâncias psicoativas (álcool).</t>
  </si>
  <si>
    <t>Até 2024, diminuir 0,05 p.p. a prevalência de jogo patológico (a dinheiro).</t>
  </si>
  <si>
    <t>Até 2024, dimiuir 0,05 p.p. a prevalência de dependência da internet.</t>
  </si>
  <si>
    <t>Até 2024, diminuir os internamento hospitalares com diagnósticos 100% atribuíveis ao álcool em 5%.</t>
  </si>
  <si>
    <t>Até 2024, diminuir o número de novos casos de VIH associado à utilização de drogas injetadas em 0,2 p.p.</t>
  </si>
  <si>
    <t>2017-2019</t>
  </si>
  <si>
    <t>Até 2024, reduzir em 10% as overdoses fatais devido ao consumo de drogas ilícitas.</t>
  </si>
  <si>
    <t>Até 2024, reduzir em 0,5%ooo a mortalidade padronizada relacionada com o consumo de drogas.</t>
  </si>
  <si>
    <t>%ooo</t>
  </si>
  <si>
    <t>Até 2024, reduzir em 20%ooo a mortalidade padronizada por doenças atribuídas ao álcool.</t>
  </si>
  <si>
    <t>Até 2024, reduzir os diagnósticos do consumo de drogas em 10%.</t>
  </si>
  <si>
    <t>Até 2024, reduzir os diagnósticos do consumo de bebidas alcoólicas em 10%.</t>
  </si>
  <si>
    <t>Até 2024, reduzir a mortalidade em acidentes de viação relacionados com o álcool em 20% (nº de mortos).</t>
  </si>
  <si>
    <t>Até 2024, diminuir as ocorrências de violência doméstica relacionados com o consumo de álcool em 2 p.p..</t>
  </si>
  <si>
    <t>Até 2024, diminuir os crimes de condução sob influência de álcool em 10%.</t>
  </si>
  <si>
    <t>Até 2024, diminuir a criminalidade relacionada com o jogo em 10% (nº de condenados).</t>
  </si>
  <si>
    <t>Até 2024, aumentar o risco percebido do consumo de substâncias psicoativas em 2 p.p. - Experimentar canábis (uma ou duas vezes).</t>
  </si>
  <si>
    <t>Até 2024, aumentar o risco percebido do consumo de substâncias psicoativas em 2 p.p. - Experimentar canabinoides sintéticos (uma ou duas vezes).</t>
  </si>
  <si>
    <t>Até 2024, aumentar o risco percebido do consumo de substâncias psicoativas em 2 p.p. - Experimentar ecstasy (uma ou duas vezes).</t>
  </si>
  <si>
    <t>Até 2024, diminuir 0,05 p.p. na prevalência de consumo de alto risco de substâncias psicoativas e de dependência (canábis).</t>
  </si>
  <si>
    <t>IP131150</t>
  </si>
  <si>
    <t>Plano Nacional para a Segurança dos Doentes 2021-2026 (PNSD 2021-2026)</t>
  </si>
  <si>
    <t>Até 2026, assegurar 95% das unidades hospitalares com vigilancia epidemiológica de infeções associadas aos cuidados de saúde (IACS), Consumo de antimicrobianos (CAM) e resistência aos antimicrobianos(RAM).</t>
  </si>
  <si>
    <t>Até 2026, assegurar 95% das Unidades hospitalares com implementação de Programa de Apoio à Prescrição Antibiótica (PAPA).</t>
  </si>
  <si>
    <t>Até 2026, assegurar 95% das Unidades de saúde com adesão de 90% ao 1º momento de higiene das mãos.</t>
  </si>
  <si>
    <t>Até 2026, reduzir a incidência da infeção urinária associada a cateter vesical, da infeção da corrente sanguínea associada a cateter venoso central, da pneumonia associada à ventilação e da infeção do local cirúrgico, em cada unidade hospitalar ou unidade de saúde em, pelo menos, 30%.</t>
  </si>
  <si>
    <t>≤-30</t>
  </si>
  <si>
    <t>Até 2026, reduzir a taxa de Klebsiella pneumoniae resistente aos carbapenemos para menos de 10%.</t>
  </si>
  <si>
    <t>&lt; 10</t>
  </si>
  <si>
    <t>Até 2026, reduzir o consumo de antibióticos em ambulatório em, pelo menos, 10%.</t>
  </si>
  <si>
    <t>Até 2026, assegurar 95% de instituições prestadoras de cuidados de saúde com planos de formação anuais multiprofissionais na área da segurança do doente.</t>
  </si>
  <si>
    <t>IP140291</t>
  </si>
  <si>
    <t>Programa de Ação para a Adaptação às Alterações Climáticas (P-3AC)</t>
  </si>
  <si>
    <t>Em 2030, atingir uma eficiência no uso da água no consumo urbano de 85%.</t>
  </si>
  <si>
    <t>Em 2030, atingir uma eficiência no uso da água no consumo industrial de 90%.</t>
  </si>
  <si>
    <t>Em 2030, atingir uma eficiência no uso da água no consumo agrícola de 80%.</t>
  </si>
  <si>
    <t>Em 2030, reduzir a linha de costa continental em situação crítica de erosão para 10%.</t>
  </si>
  <si>
    <t>Atualizada por outro IP (PNI 2030; ID 403)</t>
  </si>
  <si>
    <t>Em 2030, atingir uma proporção de 50% de área infraestruturada de regadio que disponha de tecnologias de precisão que promovam o uso eficiente da água.</t>
  </si>
  <si>
    <t>Até 2030, reduzir em 25% o número de pessoas afetadas em episódios de cheias e inundações em zonas de risco identificadas nos Planos de Gestão de Riscos de Inundações (PGRI) (face ao anterior ciclo dos PGRI).</t>
  </si>
  <si>
    <t>13.1</t>
  </si>
  <si>
    <t>Até 2030, reduzir em 10% a área de distribuição geográfica das espécies exóticas invasoras.</t>
  </si>
  <si>
    <t>Até 2030, reduzir em 10% o número de casos de doenças humanas transmitidas por vetores associados a alterações climáticas (média decadal).</t>
  </si>
  <si>
    <t>IP020730</t>
  </si>
  <si>
    <t>Programa Internacionalizar 2030</t>
  </si>
  <si>
    <t>Em 2030, atingir um peso das exportações no PIB de 53%.</t>
  </si>
  <si>
    <t>Em 2030, atingir um número de exportadores de 25.000.</t>
  </si>
  <si>
    <t>Até 2030, atingir um número médio de mercados por empresa exportadora de 4,7.</t>
  </si>
  <si>
    <t>Até 2030, atingir um crescimento do stock de Investimento Direto Estrangeiro (IDE) sem SPE (Special Purpose Entities) de 4% ao ano.</t>
  </si>
  <si>
    <t>IDE sem SPE (stock) (BdP)</t>
  </si>
  <si>
    <t>BdP</t>
  </si>
  <si>
    <t>Até 2030, atingir um crescimento do stock de Investimento Direto de Portugal no Exterior (IDPE) sem SPE (Special-purpose entities) de 4,5% ao ano.</t>
  </si>
  <si>
    <t>Em 2030, atingir um valor médio exportado por empresa de +2% ao ano.</t>
  </si>
  <si>
    <t>+2 / ano</t>
  </si>
  <si>
    <t>IP160890</t>
  </si>
  <si>
    <t>Programa Nacional de Habitação (2022-2026)</t>
  </si>
  <si>
    <t>Até 2026, atingir um parque habitacional público (incluindo a habitação com apoio público) de 5%.</t>
  </si>
  <si>
    <t>Parque habitacional público</t>
  </si>
  <si>
    <t>Até 2030, reduzir a dependência de materiais importados ou extraídos em 30%, relativamente a 2013.</t>
  </si>
  <si>
    <t>Até 2030, reduzir as emissões de gases de estufa em 55%, relativamente aos níveis de 1990.</t>
  </si>
  <si>
    <t>Atualizada por outro IP (PNEC 2030; ID 413)</t>
  </si>
  <si>
    <t>IP140291 | IP010040</t>
  </si>
  <si>
    <t>Programa de Ação para a Adaptação às Alterações Climáticas (P-3AC) | Estratégia Portugal 2030</t>
  </si>
  <si>
    <t>Até 2030, reduzir a extensão de costa em situação crítica de erosão em cerca de 20%.</t>
  </si>
  <si>
    <t>14.2</t>
  </si>
  <si>
    <t>Proporção de linha de costa continental em situação crítica de erosão (%)</t>
  </si>
  <si>
    <t>Até 2030, atingir 42,5% do consumo final bruto de energia proveniente de fontes renováveis.</t>
  </si>
  <si>
    <t>Até 2030, atingir uma utilização de fontes de energia renovável no consumo final de energia nos transportes de 23%.</t>
  </si>
  <si>
    <t>IP131170</t>
  </si>
  <si>
    <t>Programa Nacional para a Diabetes (PND)</t>
  </si>
  <si>
    <t>Até 2020, diminuir o desenvolvimento de diabetes em 30.000 utentes de risco identificados através da avaliação do cálculo de risco de desenvolver a doença.</t>
  </si>
  <si>
    <t>n.º | %</t>
  </si>
  <si>
    <t>Até 2020, aumentar em 30.000 o número de novos diagnósticos de diabetes através do diagnóstico precoce em utentes.</t>
  </si>
  <si>
    <t>Até 2020, diminuir a mortalidade prematura por diabetes ≤ 70 anos em Portugal em 5%.</t>
  </si>
  <si>
    <t>IP132550</t>
  </si>
  <si>
    <t>Programa Nacional de Promoção de Saúde Oral 2021-2025</t>
  </si>
  <si>
    <t>Em 2025, atingir uma percentagem de crianças livres de cáries aos 6 anos de 80%.</t>
  </si>
  <si>
    <t>Em 2025, atingir um índice de CPO (caries, pulverizados, obturados) de 1,15 nas crianças aos 12 anos.</t>
  </si>
  <si>
    <t>Em 2025, atingir uma percentagem de jovens de 18 anos sem lesões de cárie de 40%.</t>
  </si>
  <si>
    <t>Até 2025, atingir uma percentagem de utilização de cheques-dentista e referenciação para higiene oral aos 10 anos de 62%.</t>
  </si>
  <si>
    <t>IP140470 | IP010040 | IP010060 | IP250170 | IP140030</t>
  </si>
  <si>
    <t>Roteiro para a Neutralidade Carbónica (RNC 2050) | Estratégia Portugal 2030 | Plano de Recuperação e Resiliência (PRR) | Programa XXV Governo Constitucional (PXXVGC) | Programa Nacional de Investimentos 2030 (PNI 2030)</t>
  </si>
  <si>
    <t>Até 2050, reduzir as emissões de GEE sem LULUCF (uso do solo, alteração do uso do solo e florestas) para Portugal em 90%, face a 2005 (com uma trajetória de redução de emissões em 55% até 2030, e entre 65% e 75% até 2040, em relação a 2005).</t>
  </si>
  <si>
    <t>IP140470</t>
  </si>
  <si>
    <t>Roteiro para a Neutralidade Carbónica (RNC 2050)</t>
  </si>
  <si>
    <t>Até 2050, atingir a neutralidade carbónica.</t>
  </si>
  <si>
    <t>CO2eq</t>
  </si>
  <si>
    <t>IP250090</t>
  </si>
  <si>
    <t>Estratégia "Água que Une"</t>
  </si>
  <si>
    <t>Até 2035, diminuir as ineficiências hídricas em 328 hm3 de água.</t>
  </si>
  <si>
    <t>hm3</t>
  </si>
  <si>
    <t>Até 2035, aumentar a segurança hídrica em mais 310 hm3 através das medidas do eixo da Eficiência.</t>
  </si>
  <si>
    <t>+310</t>
  </si>
  <si>
    <t>Até 2035, aumentar a segurança hídrica em mais 437 hm3 através das medidas do eixo da Resiliência.</t>
  </si>
  <si>
    <t>+437</t>
  </si>
  <si>
    <t>Até 2035, disponibilizar mais 122 hm3 de água residual tratada.</t>
  </si>
  <si>
    <t>+122</t>
  </si>
  <si>
    <t>Até 2035, disponibilizar mais 966 hm3 de água para usos consumptivos.</t>
  </si>
  <si>
    <t>+966</t>
  </si>
  <si>
    <t>IP250050</t>
  </si>
  <si>
    <t>Estratégia Nacional para a Promoção da Saúde Renal e Cuidados Integrados na Doença Renal Crónica 2023-2026</t>
  </si>
  <si>
    <t>Até 2026, mais de 80% dos doentes com diagnóstico de HTA e/ou diabetes têm doseamento de creatinina sérica nos últimos 12 meses.</t>
  </si>
  <si>
    <t>&gt;80</t>
  </si>
  <si>
    <t>Percentagem de doentes com diagnóstico de HTA e/ou diabetes com doseamento de creatinina sérica nos últimos 12 meses</t>
  </si>
  <si>
    <t>DGS</t>
  </si>
  <si>
    <t>Até 2026, mais de 80% dos doentes com diagnóstico de HTA e/ou diabetes têm doseamento de rácio albumina/creatinina em amostra de urina nos últimos 12 meses.</t>
  </si>
  <si>
    <t>Percentagem de doentes com diagnóstico de HTA e/ou diabetes com doseamento do rácio albumina/creatinina em amostra de urina nos últimos 12 meses</t>
  </si>
  <si>
    <t>Até 2026, mais de 90% dos doentes com diagnóstico de DRC estádio 3-5 são referenciados a consulta hospitalar de nefrologia.</t>
  </si>
  <si>
    <t>&gt;90</t>
  </si>
  <si>
    <t>Percentagem de doentes com diagnóstico de DRC estádio 3-5 referenciados a consulta hospitalar de nefrologia</t>
  </si>
  <si>
    <t>Até 2026, reduzir para menos de 30% a indução não planeada de diálise crónica.</t>
  </si>
  <si>
    <t>&lt;30</t>
  </si>
  <si>
    <t>Percentagem de indução não planeada de diálise crónica: doentes que iniciaram tratamento substitutivo renal crónico com diálise em internamento hospitalar agudo / total de doentes que iniciaram diálise crónica no ano</t>
  </si>
  <si>
    <t>Até 2026, atingir 20% de indução em diálise domiciliária.</t>
  </si>
  <si>
    <t>Percentagem de indução em diálise domiciliária: doentes que iniciaram tratamento substitutivo renal crónico com diálise domiciliária / total de doentes que iniciaram diálise crónica no ano</t>
  </si>
  <si>
    <t>Até 2026, atingir mais de 15% de transplantação renal de dador vivo.</t>
  </si>
  <si>
    <t>&gt;15</t>
  </si>
  <si>
    <t>Percentagem de transplantação renal de dador vivo: doentes com acesso a transplante renal de dador vivo / total de doentes elegíveis para transplante renal induzidos em tratamento substitutivo renal crónico no ano</t>
  </si>
  <si>
    <t>Até 2026, mais de 80% dos doentes são operados dentro dos TMRG aplicável a cirurgias de acesso de diálise e respetivos critérios de qualidade e segurança.</t>
  </si>
  <si>
    <t>Percentagem de doentes operados dentro dos TMRG aplicável a cirurgias de acesso de diálise e respetivos critérios de qualidade e segurança</t>
  </si>
  <si>
    <t>Até 2026, pelo menos 5% dos doentes elegíveis para diálise peritoneal, que não tenham capacidade de autoanálise ou familiar cuidador, estão em diálise peritoneal assistida.</t>
  </si>
  <si>
    <t>Percentagem de doentes elegíveis para diálise peritoneal, sem capacidade de autoanálise ou familiar cuidador, em diálise peritoneal assistida</t>
  </si>
  <si>
    <t>IP250200</t>
  </si>
  <si>
    <t>Estratégia para os Portos Comerciais do Continente 2025-2035 ― PORTOS 5+</t>
  </si>
  <si>
    <t>Até 2035, atingir cerca de 125 milhões de toneladas de mercadorias movimentadas nos portos comerciais do continente, o que corresponde a um aumento de aproximadamente 50% em relação a 2023.</t>
  </si>
  <si>
    <t>O valor do ano base foi calculado tendo em conta o objetivo definido para 2035 na RCM. Necessário validar com a entidade responsável os valores e a identificação do indicador de referência</t>
  </si>
  <si>
    <t>Até 2035, atingir aproximadamente 6,5 milhões de unidades de contentores (TEU) movimentadas, um crescimento de cerca de 70% face a 2023.</t>
  </si>
  <si>
    <t>Até 2035, captar cerca de 3 milhões de passageiros nos portos, representando um crescimento de cerca de 30% em relação aos níveis de 2023</t>
  </si>
  <si>
    <t>Até 2035, aumentar a quota de mercadorias transportadas por via ferroviária e fluvial nos portos comerciais do continente para 10%.</t>
  </si>
  <si>
    <t>9.1</t>
  </si>
  <si>
    <t>Até 2030, pelo menos 40 % da população ativa (incluindo desempregados) têm, pelo menos, competências digitais acima do básico.</t>
  </si>
  <si>
    <t>% Individuals with above basic overall digital skills (all five component indicators are at above basic level) | % Individuals in the labour force (employed and unemployed)</t>
  </si>
  <si>
    <t>IP250081</t>
  </si>
  <si>
    <t>Plano de Ação da Estratégia Única dos Direitos das Crianças e Jovens 2025-2030 (PA-EUDCJ)</t>
  </si>
  <si>
    <t>Até 2030, aumentar para 90% as crianças com medida de colocação até aos 6 anos em família de acolhimento.</t>
  </si>
  <si>
    <t>2024 (30 nov.)</t>
  </si>
  <si>
    <t>% de crianças até aos 6 anos com medida de colocação em família de acolhimento</t>
  </si>
  <si>
    <t>Relatório CASA</t>
  </si>
  <si>
    <t>Até 2030, reduzir em 80% o número de crianças e jovens em acolhimento residencial.</t>
  </si>
  <si>
    <t>Até 2023, reduzir em 20% a taxa de institucionalização.</t>
  </si>
  <si>
    <t>Até 2030, retirar 161 000 crianças e jovens da situação de risco de pobreza ou exclusão social.</t>
  </si>
  <si>
    <t>Taxa de risco de probreza ou exclusão social</t>
  </si>
  <si>
    <t>Até 2030, garantir uma taxa de cobertura da resposta de creche, creche familiar e ama de, pelo menos, 45% em todos os concelhos de Portugal continental.</t>
  </si>
  <si>
    <t>15% dos concelhos com taxa de cobertura de pelo menos 45%</t>
  </si>
  <si>
    <t>100% dos concelhos com uma taxa de cobertura de pelo menos 45%</t>
  </si>
  <si>
    <t>Carta Social</t>
  </si>
  <si>
    <t>IP250150</t>
  </si>
  <si>
    <t>Plano Nacional Ferroviário</t>
  </si>
  <si>
    <t>IP240070</t>
  </si>
  <si>
    <t>Plano Orçamental-Estrutural Nacional de Médio-Prazo 2025-2028 (POENMP 2025-2028)</t>
  </si>
  <si>
    <t>Até 2028, cumprir a trajetória da despesa líquida definida pela UE igual ou inferior a 3,6% (valor médio para o período 2025-2028).</t>
  </si>
  <si>
    <t>Média 2025-2028</t>
  </si>
  <si>
    <t>≤3,6</t>
  </si>
  <si>
    <t>Crescimento da despesa líquida</t>
  </si>
  <si>
    <t>MF</t>
  </si>
  <si>
    <t>Até 2028, reduzir o rácio da dívida pública para cerca de 83,2% do PIB.</t>
  </si>
  <si>
    <t>Dívida pública em % do PIB</t>
  </si>
  <si>
    <t>MF / INE</t>
  </si>
  <si>
    <t>IP250180</t>
  </si>
  <si>
    <t>Até 2030, reduzir em 40% os consumos de energia primária pelas entidades da Administração Pública.</t>
  </si>
  <si>
    <t>% de redução de consumo de energia primária</t>
  </si>
  <si>
    <t>https://ecoap.pt/barometro-eco-ap/</t>
  </si>
  <si>
    <t>Até 2030, assegurar que 10% da energia consumida pelas entidades da Administração Pública provém de soluções de autoconsumo com origem em fontes renováveis.</t>
  </si>
  <si>
    <t>% de autoconsumo de energia, com origem em fontes renováveis</t>
  </si>
  <si>
    <t>Até 2030, reduzir em 20% o consumo de água pelas entidades da Administração Pública.</t>
  </si>
  <si>
    <t>% de redução de àgua</t>
  </si>
  <si>
    <t>Até 2030, reduzir em 20% o consumo de materiais pelas entidades da Administração Pública.</t>
  </si>
  <si>
    <t>% de redução de materiais</t>
  </si>
  <si>
    <t>Até 2030, reduzir anualmente em 1,9% o consumo total de energia final pelas entidades da Administração pública</t>
  </si>
  <si>
    <t>% de redução do consumo de energia final</t>
  </si>
  <si>
    <t>Até 2030, renovar anualmente 3% da área construída total de edifícios da Administração Pública</t>
  </si>
  <si>
    <t>% de renovação do edificado público</t>
  </si>
  <si>
    <t>IP250240</t>
  </si>
  <si>
    <t>Programa Estratégico para o Desenvolvimento das «Parcerias para o Arrendamento Acessível» (Parcerias PAA)</t>
  </si>
  <si>
    <t>Até 2035, disponibilizar 10 000 habitações para arrendamento acessível através da mobilização de património público e recorrendo a parcerias público-públicas, píblico-privadas e público-sociais.</t>
  </si>
  <si>
    <t>N.º de fogos de habitação para arrendamento acessível disponibilizados</t>
  </si>
  <si>
    <t>ESTAMO - Participações Imobiliárias, S.A. (ESTAMOS, S.A.)</t>
  </si>
  <si>
    <t>IP250010</t>
  </si>
  <si>
    <t>Programa Nacional para a Promoção da Alimentação Saudável 2022-2030 (PNPAS)</t>
  </si>
  <si>
    <t>Até 2027, reduzir em pelo menos 10% o teor de sal nos alimentos que mais contribuem para a ingestão de sódio na população portuguesa.</t>
  </si>
  <si>
    <t>Média de sal disponibilizada nos principais grupos de alimentos fornecedores de sódio</t>
  </si>
  <si>
    <t>Sistema de monitorização do plano para a reformulação dos produtos alimentares</t>
  </si>
  <si>
    <t>Até 2027, reduzir em pelo menos 20% o teor de açúcar nos alimentos que mais contribuem para a ingestão de açúcares livres na população portuguesa.</t>
  </si>
  <si>
    <t>Média de açúcar disponibilizada nos principais grupos de alimentos fornecedores de açúcares livres</t>
  </si>
  <si>
    <t>Até 2027, aumentar em pelo menos 20% o conhecimento sobre os princípios da Dieta Mediterrânica.</t>
  </si>
  <si>
    <t>Percentagem da população que conhece os princípios da Dieta Mediterrânica</t>
  </si>
  <si>
    <t>Até 2030, aumentar em 20% a adesão à Dieta Mediterrânica.</t>
  </si>
  <si>
    <t>Percentagem da população com elevada adesão à Dieta Mediterrânica (Estudo)</t>
  </si>
  <si>
    <t>DGS - https://alimentacaosaudavel.dgs.pt/wp-content/uploads/2022/05/Estudo-de-adesa%CC%83o-ao-padra%CC%83o-alimentar-mediterra%CC%82nico.pdf</t>
  </si>
  <si>
    <t>Até 2030, aumentar em pelo menos 10% a proporção de adultos, crianças e adolescentes que consome pelo menos 400 g de fruta e hortícolas por dia.</t>
  </si>
  <si>
    <t>2015-2016</t>
  </si>
  <si>
    <t>Adultos 44% | Crianças 28% | Adolescentes 22%</t>
  </si>
  <si>
    <t>Adultos 48,4% | Crianças 30,8% | Adolescentes 24,2%</t>
  </si>
  <si>
    <t>Percentagem de adultos, crianças e adolescentes que consome pelo menos 400 g de fruta e hortícolas diariamente</t>
  </si>
  <si>
    <t>IAN-AF</t>
  </si>
  <si>
    <t>Até 2030, reduzir em pelo menos 10% o consumo de carne processada.</t>
  </si>
  <si>
    <t>g/semana</t>
  </si>
  <si>
    <t>Média de consumo semanal de carne processada</t>
  </si>
  <si>
    <t>Até 2030, reduzir em pelo menos 15% o consumo de alimentos não saudáveis que não constam na Roda dos Alimentos.</t>
  </si>
  <si>
    <t>Contributo dos alimentos que não constam na Roda dos Alimentos para a ingestão energética total</t>
  </si>
  <si>
    <t>Até 2030, reduzir em pelo menos 15% a proporção de crianças e adolescentes com consumo diário de refrigerantes e outras bebidas açucaradas e/ou com edulcorantes igual ou superior a 220 g/dia.</t>
  </si>
  <si>
    <t>Crianças 22% | Adolescentes 42%</t>
  </si>
  <si>
    <t>Crianças 18,7% | Adolescentes 35,7%</t>
  </si>
  <si>
    <t>Percentagem de crianças e adolescentes com consumo diário de refrigerantes/bebidas açucaradas ou edulcoradas ≥220 g/dia</t>
  </si>
  <si>
    <t>Até 2030, reduzir o consumo de sal em 30%.</t>
  </si>
  <si>
    <t>g/dia</t>
  </si>
  <si>
    <t>Média da ingestão de sal/sódio na população portuguesa</t>
  </si>
  <si>
    <t>Até 2030, reduzir em pelo menos 15% a proporção de crianças e adolescentes com ingestão de açúcares livres superior à recomendação da OMS.</t>
  </si>
  <si>
    <t>Crianças 40,7% | Adolescentes 48,7%</t>
  </si>
  <si>
    <t>Crianças 34,6% | Adolescentes 41,4%</t>
  </si>
  <si>
    <t>Percentagem de crianças e adolescentes com ingestão de açúcares livres superior à recomendação da OMS</t>
  </si>
  <si>
    <t>Até 2030, aumentar para pelo menos 50% a taxa de aleitamento materno exclusivo até aos 6 meses.</t>
  </si>
  <si>
    <t>Percentagem de crianças amamentadas em exclusivo até aos 6 meses</t>
  </si>
  <si>
    <t>Até 2030, reduzir em pelo menos 5% a prevalência do excesso de peso e da obesidade em crianças e adolescentes.</t>
  </si>
  <si>
    <t>2019 | 2022</t>
  </si>
  <si>
    <t>Crianças: obesidade 12,0%, pré-obesidade 17,6% | Adolescentes: obesidade 2,1%, pré-obesidade 8,6%</t>
  </si>
  <si>
    <t>Redução mínima de 5% por indicador</t>
  </si>
  <si>
    <t>Prevalência de obesidade e pré-obesidade em crianças e adolescentes</t>
  </si>
  <si>
    <t>COSI; HBSB</t>
  </si>
  <si>
    <t>Estratégia Nacional para o Mar 2021-2030 (ENM 2021-2030) | Estratégia Portugal 2030</t>
  </si>
  <si>
    <t>Até 2028, classificar 30% das áreas marinhas nacionais em áreas marinhas protegidas (aprovando os respetivos planos de gestão e conservação).</t>
  </si>
  <si>
    <t>Correção técnica (valor do ano base, de acordo com o indicador)</t>
  </si>
  <si>
    <t>Cobertura de áreas marinhas protegidas relativamente às áreas marinhas</t>
  </si>
  <si>
    <t>DGRM, IPMA, DRPM dos Açores e DRPM da Madeira</t>
  </si>
  <si>
    <t>IP250300 | IP250130</t>
  </si>
  <si>
    <t>Lei das Grandes Opções para 2025-2029 (GO 2025-2029) | Construir Portugal</t>
  </si>
  <si>
    <t>Até 2029, executar 59 mil casas públicas no âmbito do Programa 1º Direito.</t>
  </si>
  <si>
    <t>N.º de habitações a disponibilizar com financiamento para mais projetos</t>
  </si>
  <si>
    <t>IHRU</t>
  </si>
  <si>
    <t>Até 2029, reduzir o IVA para a taxa mínima de 6% para as obras de reabilitação e construção de habitação, com limites em função dos preços.</t>
  </si>
  <si>
    <t>IMPOSTOS E TAXAS</t>
  </si>
  <si>
    <t>Taxa de IVA a aplicar a obras de reabilitação e construção de habitação</t>
  </si>
  <si>
    <t>Até 2030, aumentar a oferta em 12000 habitações públicas destinadas a integrar Parque Público de Habitação a Custos Acessíveis (no âmbito do financiamento BEI)</t>
  </si>
  <si>
    <t>N.º de habitações públicas financiadas a colocar no mercado em regime de arrendamento acessível</t>
  </si>
  <si>
    <t>IHRU, I.P</t>
  </si>
  <si>
    <t>Até 2029, elevar o portfólio de garantias financeiras de crédito do BPF para 5% do PIB.</t>
  </si>
  <si>
    <t>Até 2030, garantir que 65% dos estudantes e recém-diplomados beneficiem de aprendizagem em contexto laboral.</t>
  </si>
  <si>
    <t>Até 2028, atingir um valor atribuído à cultura no Orçamento do Estado superior em 50% face a 2024.</t>
  </si>
  <si>
    <t>11.4</t>
  </si>
  <si>
    <t>Despesa total consolidada (âmbito da atividade - Cultura)</t>
  </si>
  <si>
    <t>Até 2035, reduzir as emissões de CO2 da atividade portuária em 80%.</t>
  </si>
  <si>
    <t>-80</t>
  </si>
  <si>
    <t>Até 2030, assegurar que 100% dos portos apresentam sistemas e equipamentos de automação e digitalização.</t>
  </si>
  <si>
    <t>IP140470 | IP010060</t>
  </si>
  <si>
    <t>Roteiro para a Neutralidade Carbónica (RNC 2050) | Plano de Recuperação e Resiliência (PRR)</t>
  </si>
  <si>
    <t>Até 2045, atingir a neutralidade carbónica.</t>
  </si>
  <si>
    <t>IP250300</t>
  </si>
  <si>
    <t>Lei das Grandes Opções para 2025-2029 (GO 2025-2029)</t>
  </si>
  <si>
    <t>Até 2029, alcançar um salário mínimo nacional de 1.100,00 euros.</t>
  </si>
  <si>
    <t>€/mês</t>
  </si>
  <si>
    <t>Valor da retribuição mínima mensal garantida</t>
  </si>
  <si>
    <t>DRE</t>
  </si>
  <si>
    <t>Até 2029, atingir um salário médio de 2.000,00 euros.</t>
  </si>
  <si>
    <t>Remuneração bruta mensal média por trabalhador (€) por Componente remuneratória, Setor institucional e Escalão de pessoal ao serviço; Anual</t>
  </si>
  <si>
    <t>https://www.ine.pt/xportal/xmain?xpid=INE&amp;xpgid=ine_indicadores&amp;indOcorrCod=0011137&amp;xlang=pt&amp;contexto=bd&amp;selTab=tab2</t>
  </si>
  <si>
    <t>Até 2028, reduzir de forma gradual a taxa de IRC para 17%.</t>
  </si>
  <si>
    <t>Aleração legislativa ao CIRC</t>
  </si>
  <si>
    <t>Até 2028, estabelecer uma taxa de IRC de 15% para PMEs nos primeiros 50 mil euros de matéria coletável</t>
  </si>
  <si>
    <t>Até 2029, reduzir o IRS até ao 8º escalão em 2.000 milhões de euros ao longo da legislatura, incluindo 500 milhões de euros já em 2025, através da diminuição da carga fiscal sobre os rendimentos.</t>
  </si>
  <si>
    <t>Até 2029, aumentar progressivamente o valor de referência do Complemento Solidário para Idosos (CSI), até atingir 870 euros.</t>
  </si>
  <si>
    <t>2024 (junho)</t>
  </si>
  <si>
    <t>Valor da referência do CSI</t>
  </si>
  <si>
    <t>Até 2029, reduzir a taxa de desemprego jovem (menores de 25 anos), aproximando-a da média da União Europeia.</t>
  </si>
  <si>
    <t>19,5 = PT | 15,2 = UE</t>
  </si>
  <si>
    <t>Até 2030, aumentar a percentagem de adultos entre 25-34 anos com diploma de ensino superior para mais de 50%.</t>
  </si>
  <si>
    <t>Taxa de escolaridade do nível de ensino superior (Série 2021 - %) da população residente com idade entre 25 e 64 anos por Local de residência (NUTS - 2024), Sexo e Grupo etário; Anual - INE, Inquérito ao emprego (Série - 2021)</t>
  </si>
  <si>
    <t>https://www.ine.pt/xportal/xmain?xpid=INE&amp;xpgid=ine_indicadores&amp;indOcorrCod=0012195&amp;contexto=bd&amp;selTab=tab2</t>
  </si>
  <si>
    <t>IP010040 | IP010060 | IP020730</t>
  </si>
  <si>
    <t>Estratégia Portugal 2030 | Plano de Recuperação e Resiliência (PRR) | Programa Internacionalizar 2030</t>
  </si>
  <si>
    <t>Até 2029, atingir um nível de exportações de bens e serviços equivalente a cerca de 55% do PIB.</t>
  </si>
  <si>
    <t>142 | 394</t>
  </si>
  <si>
    <t>Nome_IP</t>
  </si>
  <si>
    <t>Observações</t>
  </si>
  <si>
    <t>Construir Portugal: Nova Estratégia para a Habitação</t>
  </si>
  <si>
    <t>IP250130</t>
  </si>
  <si>
    <t xml:space="preserve">FAMI 2030 </t>
  </si>
  <si>
    <t>Plano de Afetação das Energias Renováveis Offshore (PAER)</t>
  </si>
  <si>
    <t>IP250070</t>
  </si>
  <si>
    <t>Programa Nacional  para a Diabetes (PND)</t>
  </si>
  <si>
    <t>Programa Nacional para as Doenças Respiratórias - Desafios e Estratégias 2023 (PNDR)</t>
  </si>
  <si>
    <t>Agência para a Gestão Integrada de Fogos Rurais</t>
  </si>
  <si>
    <t>ID</t>
  </si>
  <si>
    <t>…</t>
  </si>
  <si>
    <t>ID_IP</t>
  </si>
  <si>
    <t>Designação do IP</t>
  </si>
  <si>
    <t>IP010040 | IP010060</t>
  </si>
  <si>
    <t>2.1; 2.2</t>
  </si>
  <si>
    <t>Area_Tematica_Meta</t>
  </si>
  <si>
    <t>Até 2030, atingir uma taxa de cobertura da Educaçao Pré-Escolar (EPE) na faixa etária 3-5 anos de 100%.</t>
  </si>
  <si>
    <t>Correção técnica (valor do ano base e final, de acordo com o indicador)</t>
  </si>
  <si>
    <t>OE da Cultura (despesa consolidada na atividade da cultura)</t>
  </si>
  <si>
    <t>≥771</t>
  </si>
  <si>
    <t xml:space="preserve">Proporção das exportações de bens e serviços no PIB (Quadro A.1.1.2.1 - PIB a preços de mercado na ótica da despesa (preços correntes; anual) </t>
  </si>
  <si>
    <t>Até 2030, atingir uma proporção de mulheres especialistas em Tecnologias de Informação e Comunicação (TIC) de 30%, na população empregrada.</t>
  </si>
  <si>
    <t>Correção técnica (valor do ano base, de acordo com o indicador de referência)</t>
  </si>
  <si>
    <t>Correção técnica (identificação do ano e valor base)</t>
  </si>
  <si>
    <t>Ano_Meta_Intermedia_1</t>
  </si>
  <si>
    <t>Valor_Meta_Intermedia_1</t>
  </si>
  <si>
    <t>Ano_Meta_Intermedia_2</t>
  </si>
  <si>
    <t>Valor_Meta_Intermedia_2</t>
  </si>
  <si>
    <t>Ano_Meta_Intermedia_3</t>
  </si>
  <si>
    <t>Valor_Meta_Intermedia_3</t>
  </si>
  <si>
    <t>Digital Economy and Society Indicators - Digital Decade DESI visualisation tool</t>
  </si>
  <si>
    <t>Gender pay gap in unadjusted form</t>
  </si>
  <si>
    <t>Correção técnica (atualizado o ano base e revisto indicador e fonte)</t>
  </si>
  <si>
    <t>Eficiência no uso da água no consumo urbano</t>
  </si>
  <si>
    <t>APA, Agência Portuguesa do Ambiente</t>
  </si>
  <si>
    <t>Eficiência no uso da água no consumo industrial</t>
  </si>
  <si>
    <t>Eficiência no uso da água no consumo agrícola</t>
  </si>
  <si>
    <t>Existe indicador e fonte identificada , mas não há possibilidade de apuramento periódico (não se verifica o Critério E)</t>
  </si>
  <si>
    <t>Proporção de área infraestruturada de regadio que dispõe de tecnologias de precisão que promovem o uso eficiente da água</t>
  </si>
  <si>
    <t>DGADR, Direção-Geral de Agricultura e Desenvolvimento Rural</t>
  </si>
  <si>
    <t xml:space="preserve">Os dados foram fornecidos pela DGADR com base no Recenseamento agrícola (INE) de 2019 e  2023. Em 2023,  verificou-se que 79 % do regadio adota sistemas de rega eficientes. </t>
  </si>
  <si>
    <t>Correção técnica (revisão ano e valor base, indicador e fonte)</t>
  </si>
  <si>
    <t xml:space="preserve">Número de pessoas afetadas em episódios de cheias e inundações em zonas de risco identificadas nos Planos de Gestão de Riscos de Inundações (PGRI) </t>
  </si>
  <si>
    <t>No documento partilhado no âmbito do workshop de 25 de junho, a  APA  já deu nota que: 'Não existe informação sistematizada sobre o número de pessoas afetadas por inundações' e sugeriu uma meta alternativa.</t>
  </si>
  <si>
    <t>2009-2014</t>
  </si>
  <si>
    <t>Área de distribuição geográfica das espécies exóticas invasoras</t>
  </si>
  <si>
    <t>ICNF, Instituto da Conservação da Natureza e das Florestas</t>
  </si>
  <si>
    <t>Número de casos de doenças humanas transmitidas por vetores associados a alterações climáticas</t>
  </si>
  <si>
    <t>DGS, Direção-Geral da Saúde</t>
  </si>
  <si>
    <t>Não conseguimos obter dados para o valor base e para o ano base. Embora exista indicador e fonte identificada, não há possibilidade de apuramento periódico (não se verifica o Critério E)</t>
  </si>
  <si>
    <t>Submissão anual do Inventário Nacional de Emissões de GEE</t>
  </si>
  <si>
    <t>Emissões de GEE sem LULUCF (uso do solo, alteração do uso do solo e florestas) (ktonCO2eq)</t>
  </si>
  <si>
    <t>Em termos de monitorização os valores apresentados correspondem aos mesmos valores apontados para a meta 413</t>
  </si>
  <si>
    <t xml:space="preserve">Submissão anual do Inventário Nacional de Emissões de GEE </t>
  </si>
  <si>
    <t>Nota: Para referência futura, o valor base  para 2005, o valor intermédio e o valor final foram determinados com base na submissão do Inventário nacional de emissões deGEE efetuada em 2026.</t>
  </si>
  <si>
    <t xml:space="preserve">Submissões anuais do Inventário Nacional de Emissões de GEE </t>
  </si>
  <si>
    <t>Emissões de GEE dos setores não CELE (Comércio Europeu de Licenças de Emissão) (ktonCO2eq)</t>
  </si>
  <si>
    <t>Emissões de GEE no setor dos serviços (ktonCO2eq)</t>
  </si>
  <si>
    <t>Emissões de GEE no setor residencial (ktonCO2eq)</t>
  </si>
  <si>
    <t>Emissões de GEE no setor dos transportes (ktonCO2eq)</t>
  </si>
  <si>
    <t>Emissões de GEE no setor da agricultura (ktonCO2eq)</t>
  </si>
  <si>
    <t>Correção técnica (valor do ano inicial e final, indicador e fonte)</t>
  </si>
  <si>
    <t>Emissões de GEE no setor dos resíduos e águas residuais (ktonCO2eq)</t>
  </si>
  <si>
    <t>Atualizada por outro IP (PXXVGC; ID 471)</t>
  </si>
  <si>
    <t>Emissão de gases de efeito estufa (kt CO₂eq) por Setor de emissão; Anual (selecionar setor de emissão: Floresta e alteração do uso do solo)</t>
  </si>
  <si>
    <t>ApC</t>
  </si>
  <si>
    <t>Até 2050, atingir um sumidouro do setor LULUCF (uso do solo, alteração do uso do solo e florestas) de, em média, pelo menos 13 milhões de toneladas de CO2eq.</t>
  </si>
  <si>
    <t>Outros (reavaliação da AG)</t>
  </si>
  <si>
    <t>Nota: Para referência futura, o valor base  para 2005, o valor intermédio e o valor final foram determinados com base na submissão do Inventário nacional de emissões de GEE efetuada em 2026.</t>
  </si>
  <si>
    <t>Emissões/remoções resultantes do setor uso do solo, alteração do uso do solo e florestas (LULUCF) (ktonCO2eq)</t>
  </si>
  <si>
    <r>
      <t>ktCO</t>
    </r>
    <r>
      <rPr>
        <vertAlign val="subscript"/>
        <sz val="11"/>
        <rFont val="Aptos Narrow"/>
        <family val="2"/>
        <scheme val="minor"/>
      </rPr>
      <t>2</t>
    </r>
    <r>
      <rPr>
        <sz val="11"/>
        <rFont val="Aptos Narrow"/>
        <family val="2"/>
        <scheme val="minor"/>
      </rPr>
      <t>eq</t>
    </r>
  </si>
  <si>
    <t>População a viver em agregados sem capacidade financeira para manter a casa adequadamente aquecida</t>
  </si>
  <si>
    <t>População em agregados familiares cuja despesa com energia representa +10% do total de rendimentos</t>
  </si>
  <si>
    <t>Indicador/Valor Base resulta da soma do setor governamental e ensino superior.</t>
  </si>
  <si>
    <t>Indicador/Valor Base resulta da soma do setor empresarial e setor privado sem fins lucrativos.</t>
  </si>
  <si>
    <t>Correção técnica (valor do ano base e final e unidade)</t>
  </si>
  <si>
    <t>Correção técnica (valor do ano final)</t>
  </si>
  <si>
    <t>Valor Final atualizado de forma a corresponder ao Relatório de Acompanhamento da Estratégia.</t>
  </si>
  <si>
    <t>Correção técnica (descrição da meta, valor base e final e eatualizado link para fonte - base 2021)</t>
  </si>
  <si>
    <t xml:space="preserve">Proporção de massas de água subterrâneas com classificação do estado global «Bom ou superior» </t>
  </si>
  <si>
    <t>Correção técnica (Ano Base, Indicador e Fonte)</t>
  </si>
  <si>
    <t>Atualização do Ano Base, Indicador e Fonte, ficando corretos e uniforme com meta 144.</t>
  </si>
  <si>
    <t>Percentagem de poupança de energia primária</t>
  </si>
  <si>
    <t>Este indicador, tal como definido na ELPRE, refere-se à % de poupança em energia primária. O valor em ktep constante do 8º relatório, é considerado como base para efeitos de monitorização do indicador, não foi considerado para o estabelecimento da meta.</t>
  </si>
  <si>
    <t xml:space="preserve">Apesar do Programa do XXVGC prever assegurar uma produção nacional de biometano que permita substituir 10% do consumo de gás natural até 2030, alertamos que no diploma legal que aprovou o Plano de Ação para o Biometano (RCM n.º 41/2024, de 15 de março) esse valor é de  9,1% do consumo previsto para esse ano.
Considera-se que o que está na legislação nacional  será a base para este reporte e exercício </t>
  </si>
  <si>
    <t>Consumo de energia final (ktep)</t>
  </si>
  <si>
    <t>Consumo de energia primária (ktep)</t>
  </si>
  <si>
    <t>% de fontes de energia renovável</t>
  </si>
  <si>
    <t>Estatísticas Rápidas das Renováveis</t>
  </si>
  <si>
    <t>Programa de Eficiência de Recursos e de Descarbonização na Administração Pública para o período até 2030 (ECO.AP 2030)</t>
  </si>
  <si>
    <t>Até 2050, alcançar uma quota modal de 20% para a ferrovia, no transporte terrestre de passageiros.</t>
  </si>
  <si>
    <t>Até 2050, alcançar uma quota modal de 40% para a ferrovia, no transporte terrestre de mercadorias.</t>
  </si>
  <si>
    <t>Eurostat - Modal split of inland passenger transport</t>
  </si>
  <si>
    <t>Quota modal de passageiros-km transportados por modo de transporte terrestre</t>
  </si>
  <si>
    <t>Quota modal de mercadorias-km transportadas por modo de transporte terrestre</t>
  </si>
  <si>
    <t>Eurostat - Modal split of inland freight transport</t>
  </si>
  <si>
    <t>km²</t>
  </si>
  <si>
    <t>Correção técnica (revisão de unidade, ano e valor base, indicador e fonte)</t>
  </si>
  <si>
    <t>Nº de portos com sistemas de gestão ambiental</t>
  </si>
  <si>
    <t>DGRM/APDL/APSS/APA</t>
  </si>
  <si>
    <t>% de Centros de Formação Desportiva do Desporto Escolar (Atividades Náuticas)</t>
  </si>
  <si>
    <t>% de área marinha avaliada em Bom estado ambiental</t>
  </si>
  <si>
    <t>IPMA/RAA/RAM</t>
  </si>
  <si>
    <t>DGE [transição para EduQA, I.P.]</t>
  </si>
  <si>
    <t>Nº de empregos na Economia Azul</t>
  </si>
  <si>
    <t>VAB da Economia do Mar</t>
  </si>
  <si>
    <t>Peso do valor acrescentado bruto da economia do mar na economia nacional</t>
  </si>
  <si>
    <t>Capacidade instalada (MW) para geração de energia a partir de fontes renováveis oceânicas</t>
  </si>
  <si>
    <t>DGEG [ vai integrar a Agência para a Geologia e Energia (AGE)]</t>
  </si>
  <si>
    <t>Total Anual de Emissões de CO2 das atividades da economia do Mar</t>
  </si>
  <si>
    <t>Peso das exportações dos produtos do mar no total de exportações</t>
  </si>
  <si>
    <t>Contributo das tecnologias de dessalinização para o fornecimento de água a nível nacional (n.º)</t>
  </si>
  <si>
    <t xml:space="preserve"> N.º de utilizadores dos Centros de Formação Desportiva do Desporto Escolar – Atividade Regular (NÁUTICAS)
N.º de utilizadores dos Centros de Formação Desportiva do Desporto Escolar – Atividade Pontual (NÁUTICAS)</t>
  </si>
  <si>
    <t xml:space="preserve">DGE [transição para EduQA, I.P.] </t>
  </si>
  <si>
    <t xml:space="preserve">Nº de startups na economia azul </t>
  </si>
  <si>
    <t>BBA/FO (BlueBio Alliance/Forum Oceano)</t>
  </si>
  <si>
    <t>Nº de mestres e doutores na área científica ligada ao Oceano</t>
  </si>
  <si>
    <t>FCT</t>
  </si>
  <si>
    <t>Nº de pedidos de direitos de propriedade industrial nacionais para tecnologias oceânicas e relacionadas</t>
  </si>
  <si>
    <t>INPI/ DGRM</t>
  </si>
  <si>
    <t>Nº de trabalhadores com ensino pós-secundário nas atividades ligadas ao Mar</t>
  </si>
  <si>
    <t>INE/MTSS (Ministério do Trabalho, Solidariedade e Segurança Social)</t>
  </si>
  <si>
    <t>Nº de jovens e adultos com dupla certificação nos setores relacionados com Mar</t>
  </si>
  <si>
    <t>ENIDH, EMA (Escola do Mar dos Açores), FORMAR/DGEEC</t>
  </si>
  <si>
    <t>Produção por agrupamento (preços correntes anual) - total nacional | relativo ao agrupamento 9</t>
  </si>
  <si>
    <t>Nº de Grupos-Equipa do Desporto Escolar nas modalidades náutica</t>
  </si>
  <si>
    <t>DGE</t>
  </si>
  <si>
    <t xml:space="preserve">% de área marinha classificada </t>
  </si>
  <si>
    <t>Correção técnica (valor base e final, indicador e fonte)</t>
  </si>
  <si>
    <t>Correção técnica (ano e valor base, indicador e fonte)</t>
  </si>
  <si>
    <t>Correção técnica (ano e valor base)</t>
  </si>
  <si>
    <t>Correção técnica (ano e valor de base, indicador e fonte)</t>
  </si>
  <si>
    <t>t/k€</t>
  </si>
  <si>
    <t>Percentagem de redução de horas de desconforto</t>
  </si>
  <si>
    <t>ktep | %</t>
  </si>
  <si>
    <t>n.º(mm10a) | %</t>
  </si>
  <si>
    <t>Correção técnica (unidade, ano e valor de base, indicador e fonte)</t>
  </si>
  <si>
    <t>Nota DGPM: esta meta tinha como referência os dados da CSM relativos ao número de unidades de atividade económica da Economia do Mar em 2016-2017. Contudo, na CSM 2020-2023 este indicador deixou de ser apresentado, não sendo possível proceder à sua atualização direta.
Como alternativa, poder-se-á considerar o indicador «Produção (P.1), por agrupamento», disponível nas duas edições subsequentes da CSM. 
Em 2018, o agrupamento «Novos usos e recursos do mar» registava uma produção de 30 milhões de euros, face a um total da Economia do Mar de 15 420 milhões de euros, podendo este indicador permitir a monitorização da evolução da produção dos setores emergentes.</t>
  </si>
  <si>
    <t>Correção técnica (unidade, valor base e final, indicador e fonte)</t>
  </si>
  <si>
    <t>A atualização no ano e valor basefoi efetuada tendo em conta a atualização enviada pela ENM 2021-2030</t>
  </si>
  <si>
    <t>Estudo REACT-COVID 2.0</t>
  </si>
  <si>
    <t>Correção técnica (ano e valor da meta intermédia)</t>
  </si>
  <si>
    <t>Correção técnica (valores dos anos base e final, ano e valor da meta intermédia)</t>
  </si>
  <si>
    <t>Em 2030, assegurar que a soma das emissões e remoções de GEE no setor LULUCF não exceda o valor resultante da média dos dados do inventário de GEE relativos aos anos de 2016, 2017 e 2018, reduzida em 968 ktCO₂eq. Com base nos dados do inventário apresentados em 2020, este valor corresponde a -1 358 ktCO₂eq em 2030.</t>
  </si>
  <si>
    <t>Índice calculado: Remuneração média do emprego na economia do mar/Remuneração média do emprego na economia nacional</t>
  </si>
  <si>
    <t>Nota: Na lista a publicar a meta em causa não estará visível, neste caso também não fica associada a outro IP</t>
  </si>
  <si>
    <t>Taxa de desemprego por sexo, grupo estário e nível de escolaridade</t>
  </si>
  <si>
    <t>NOTA PARA INTERPRETAÇÃO DE DADOS</t>
  </si>
  <si>
    <t>SINAIS CONVENCIONAIS</t>
  </si>
  <si>
    <t>Símbolo / Unidade</t>
  </si>
  <si>
    <t>Designação</t>
  </si>
  <si>
    <t>Percentagem</t>
  </si>
  <si>
    <t xml:space="preserve">%ooo </t>
  </si>
  <si>
    <t>Por cem mil</t>
  </si>
  <si>
    <t>10³</t>
  </si>
  <si>
    <t>Mil</t>
  </si>
  <si>
    <t>Dez mil</t>
  </si>
  <si>
    <t>10⁵</t>
  </si>
  <si>
    <t>Cem mil</t>
  </si>
  <si>
    <t>Milhão</t>
  </si>
  <si>
    <t>Dióxido de carbono equivalente</t>
  </si>
  <si>
    <t>€</t>
  </si>
  <si>
    <t>Euro</t>
  </si>
  <si>
    <t>Gigawatt</t>
  </si>
  <si>
    <t>Hectare</t>
  </si>
  <si>
    <t>k</t>
  </si>
  <si>
    <t>Mil/Milhar</t>
  </si>
  <si>
    <t>k€</t>
  </si>
  <si>
    <t>Mil euros</t>
  </si>
  <si>
    <t>kg/hab</t>
  </si>
  <si>
    <t>Quilogramas por habitante</t>
  </si>
  <si>
    <t>Quilogramas por habitante ano</t>
  </si>
  <si>
    <t>Quilómetro</t>
  </si>
  <si>
    <t>Quilómetros ano</t>
  </si>
  <si>
    <t>Quilotonelada</t>
  </si>
  <si>
    <t>ktCO₂eq</t>
  </si>
  <si>
    <t>Quilotonelada de dióxido de carbono equivalente</t>
  </si>
  <si>
    <t>Quilotonelada equivalente de petróleo</t>
  </si>
  <si>
    <t>Quilowatt-hora</t>
  </si>
  <si>
    <t>l/(ramal/dia)</t>
  </si>
  <si>
    <t>Litros por ramal por dia</t>
  </si>
  <si>
    <t>Milhão de euros</t>
  </si>
  <si>
    <t>Metro quadrado</t>
  </si>
  <si>
    <t>Metro cúbico</t>
  </si>
  <si>
    <t>Miligrama por metro cúbico</t>
  </si>
  <si>
    <t>mm10a</t>
  </si>
  <si>
    <t>Média móvel a 10 anos</t>
  </si>
  <si>
    <t>Megatonelada</t>
  </si>
  <si>
    <t>Megatonelada de dióxido de carbono equivalente</t>
  </si>
  <si>
    <t>Megawatt</t>
  </si>
  <si>
    <t>Número</t>
  </si>
  <si>
    <t>Informação não disponível</t>
  </si>
  <si>
    <t>Ponto percentual</t>
  </si>
  <si>
    <t>Ramais ano</t>
  </si>
  <si>
    <t>Tonelada</t>
  </si>
  <si>
    <t>tCO₂eq</t>
  </si>
  <si>
    <t>Tonelada de dióxido de carbono equivalente</t>
  </si>
  <si>
    <t>|</t>
  </si>
  <si>
    <t>Separador de unidades (quando as unidades do valor base e final são diferentes ou quando existem duas unidades de medida)</t>
  </si>
  <si>
    <r>
      <t>10</t>
    </r>
    <r>
      <rPr>
        <vertAlign val="superscript"/>
        <sz val="10"/>
        <rFont val="Arial"/>
        <family val="2"/>
      </rPr>
      <t>4</t>
    </r>
  </si>
  <si>
    <r>
      <t>10</t>
    </r>
    <r>
      <rPr>
        <vertAlign val="superscript"/>
        <sz val="10"/>
        <rFont val="Arial"/>
        <family val="2"/>
      </rPr>
      <t>6</t>
    </r>
  </si>
  <si>
    <r>
      <t>CO</t>
    </r>
    <r>
      <rPr>
        <vertAlign val="subscript"/>
        <sz val="10"/>
        <color theme="1"/>
        <rFont val="Arial"/>
        <family val="2"/>
      </rPr>
      <t>2</t>
    </r>
    <r>
      <rPr>
        <sz val="10"/>
        <color theme="1"/>
        <rFont val="Arial"/>
        <family val="2"/>
      </rPr>
      <t>eq</t>
    </r>
  </si>
  <si>
    <r>
      <t>mg/m</t>
    </r>
    <r>
      <rPr>
        <vertAlign val="superscript"/>
        <sz val="10"/>
        <color theme="1"/>
        <rFont val="Arial"/>
        <family val="2"/>
      </rPr>
      <t>3</t>
    </r>
  </si>
  <si>
    <r>
      <t>m</t>
    </r>
    <r>
      <rPr>
        <vertAlign val="superscript"/>
        <sz val="10"/>
        <color theme="1"/>
        <rFont val="Arial"/>
        <family val="2"/>
      </rPr>
      <t>2</t>
    </r>
  </si>
  <si>
    <r>
      <t>m</t>
    </r>
    <r>
      <rPr>
        <vertAlign val="superscript"/>
        <sz val="10"/>
        <color theme="1"/>
        <rFont val="Arial"/>
        <family val="2"/>
      </rPr>
      <t>3</t>
    </r>
  </si>
  <si>
    <r>
      <t>m</t>
    </r>
    <r>
      <rPr>
        <vertAlign val="superscript"/>
        <sz val="10"/>
        <color theme="1"/>
        <rFont val="Arial"/>
        <family val="2"/>
      </rPr>
      <t>3</t>
    </r>
    <r>
      <rPr>
        <sz val="10"/>
        <color theme="1"/>
        <rFont val="Arial"/>
        <family val="2"/>
      </rPr>
      <t>/(km.dia)</t>
    </r>
  </si>
  <si>
    <t>Até 2030, aumentar o número de anos de vida saudável aos 65 anos.</t>
  </si>
  <si>
    <t>Até 2030, aumentar o número de anos de vida saudável.</t>
  </si>
  <si>
    <t>n.º
%</t>
  </si>
  <si>
    <t>Anos de vida saudável à nascença - 59,2 | Proporção da população residente (16 e mais anos) que referiu ter alguma doença crónica ou problema de saúde prolongado - 41,2</t>
  </si>
  <si>
    <t>Até 2030, robustecer as condições de acesso aos cuidados de saúde.</t>
  </si>
  <si>
    <t>Necessidades de cuidados médicos referidas como não atendidas - 1,7 | Proporção de utentes inscritos com médico de família - 92,7</t>
  </si>
  <si>
    <t>Até 2030, aumentar a resiliência e a melhoria das condições de prestação dos serviços de saúde.</t>
  </si>
  <si>
    <t>Cumprimento dos ‘tempos máximos de resposta garantida’, do grau de prioridade 'muito urgente', para o universo de pedidos de primeira consulta hospitalar realizados através do CTH (Consulta a tempo e horas)   - 73,2 | Proporção de inscritos (cirurgia) que ultrapassaram o ‘tempo máximos de resposta garantida’  - 32,1</t>
  </si>
  <si>
    <t>Até 2030, diminuir a importação de pescado.</t>
  </si>
  <si>
    <t>Até 2030, aumentar as exportações de pescado.</t>
  </si>
  <si>
    <t>Até 2030, melhorar as condições de trabalho dos imigrantes e, em especial, das mulheres imigrantes.</t>
  </si>
  <si>
    <t>Proporção de população imigrante (1.ª e 2.ª geração) empregada por conta de outrem com contrato a termo (15 a 64 anos)  - 23| Proporção de população imigrante do sexo feminino (1.ª e 2.ª geração) empregada por conta de outrem com contrato a termo (15 a 64 anos) - 22</t>
  </si>
  <si>
    <t>Até 2030, reduzir a erosão do solo, reduzindo a percentagem de terras com um nível de erosão do solo de moderado a grave em terras agrícolas.</t>
  </si>
  <si>
    <t>Até 2030, preservação dos habitats e das espécies, aumentando a percentagem de terras agrícolas sob compromisso de gestão de apoio à conservação e à restauração da biodiversidade.</t>
  </si>
  <si>
    <t>Até 2030, redução da pressão sobre os recursos hídricos.</t>
  </si>
  <si>
    <t>Até 2030, diminuir a violência contra as mulheres e a violência doméstica.</t>
  </si>
  <si>
    <t>Até 2030, aumentar aa percentagem de terras florestais sob compromisso de gestão para promover a proteção e a gestão das florestas.</t>
  </si>
  <si>
    <t>Proporção dos trabalhadores por conta de outrem da Pesca e Aquicultura com nível de escolaridade completa correspondente ao Ensino Secundário ou superior 19,2
Proporção dos trabalhadores por conta de outrem da Pesca e Aquicultura com nível de escolaridade completa superior ao Ensino Secundário 6,5</t>
  </si>
  <si>
    <t xml:space="preserve">Anos de vida saudável aos 65 
anos </t>
  </si>
  <si>
    <t xml:space="preserve">Anos de vida saudável à nascença
Proporção da população residente (16 e mais anos) que referiu ter alguma doença </t>
  </si>
  <si>
    <t>Eurostat
INE</t>
  </si>
  <si>
    <t>Necessidades de cuidados médicos referidas como não atendidas 
Proporção de utentes inscritos com médico de família</t>
  </si>
  <si>
    <t>Eurostat
ACSS</t>
  </si>
  <si>
    <t xml:space="preserve">Cumprimento dos ‘tempos máximos de resposta garantida’, do grau de prioridade 'muito urgente', para o universo de pedidos de primeira consulta hospitalar realizados através do CTH (Consulta a tempo e horas)
Proporção de inscritos (cirurgia) que ultrapassaram o ‘tempo máximos de resposta garantida’ </t>
  </si>
  <si>
    <t>ACSS</t>
  </si>
  <si>
    <t>Importações de bens (pesca ou relacionados)</t>
  </si>
  <si>
    <t>Exportações de bens (pesca ou relacionados)</t>
  </si>
  <si>
    <t xml:space="preserve">Proporção de população imigrante (1.ª e 2.ª geração) empregada por conta de outrem com contrato a termo (15 a 64 anos)
Proporção de população imigrante do sexo feminino (1.ª e 2.ª geração) empregada por conta de outrem com contrato a termo (15 a 64 anos) </t>
  </si>
  <si>
    <t xml:space="preserve">Proporção de cobertura de solo agrícola afetada por erosão 
moderada ou severa pela água </t>
  </si>
  <si>
    <t>Proporção da superfície agrícola em agricultura biológica</t>
  </si>
  <si>
    <t>Índice de aproveitamento da água (WEI+)</t>
  </si>
  <si>
    <t xml:space="preserve">Registo de mulheres lesadas 
ou ofendidas identificadas em 
crimes de violência doméstica 
vítimas pelas polícias </t>
  </si>
  <si>
    <t>Proporção de superfície de ZIF e de agrupamentos de baldios como modelos associativos que potenciam a gestão florestal (face à área total de florestas e matos)</t>
  </si>
  <si>
    <t>Proporção dos trabalhadores por conta de outrem da Pesca e Aquicultura com nível de escolaridade completa correspondente ao Ensino Secundário ou superior e Ensino Secundário</t>
  </si>
  <si>
    <t>kg/(hab.·ano)</t>
  </si>
  <si>
    <t>km/ano</t>
  </si>
  <si>
    <t>kWh</t>
  </si>
  <si>
    <t>Metros cúbicos por quilómetro dia</t>
  </si>
  <si>
    <t>ramais/ano</t>
  </si>
  <si>
    <t>n.º / (1000 ramais/ano)</t>
  </si>
  <si>
    <t>Novo LIP 2025</t>
  </si>
  <si>
    <t>Transita LIP 2024</t>
  </si>
  <si>
    <t>IP da Meta</t>
  </si>
  <si>
    <t>Outros IP associados</t>
  </si>
  <si>
    <t>Ano Base</t>
  </si>
  <si>
    <t>Valor Base</t>
  </si>
  <si>
    <t>Ano Final</t>
  </si>
  <si>
    <t>Valor Final</t>
  </si>
  <si>
    <t>Área Temática da Meta</t>
  </si>
  <si>
    <t>Estado da Meta</t>
  </si>
  <si>
    <t>Ano Intermédio da Meta (1)</t>
  </si>
  <si>
    <t>Valor Intermédio da Meta (1)</t>
  </si>
  <si>
    <t>Ano Intermédio da Meta (2)</t>
  </si>
  <si>
    <t>Valor Intermédio da Meta (2)</t>
  </si>
  <si>
    <t>Ano Intermédio da Meta (3)</t>
  </si>
  <si>
    <t>Valor Intermédio da Meta (3)</t>
  </si>
  <si>
    <t>ID da Meta</t>
  </si>
  <si>
    <t>Descrição da Meta</t>
  </si>
  <si>
    <t>ENQUADRAMENTO</t>
  </si>
  <si>
    <t xml:space="preserve">
Lista de Metas Estratégicas dos Instrumentos de Planeamento</t>
  </si>
  <si>
    <t xml:space="preserve">A Lista das Metas Estratégicas dos Instrumentos de Planeamento tem como objetivo reunir, de forma sistemática e exaustiva, os compromissos estratégicos, sob o conceito de meta estratégica, identificados nos Instrumentos de Planeamento (IP) presentes na Lista de Instrumentos de Planeamento, aprovados na REPLAN.
Os conteúdos apresentados na atual Lista serão alvo de revisão anual, em linha com a atualização da Lista de IP.  </t>
  </si>
  <si>
    <t>Até 2030, aumentar o nível de qualificação nos setores da pesca e aquicultura nacionais.</t>
  </si>
  <si>
    <t>Até 2030, aumentar a percentagem de terras florestais sob compromisso de gestão para promover a proteção e a gestão das florestas.</t>
  </si>
  <si>
    <t>Até 2030, duplicar o número de participantes em atividades desportivas náuticas.</t>
  </si>
  <si>
    <t>Até 2030, aumentar o número de Espaços Cidadãos, Lojas de Cidadão e Espaços Empresa.</t>
  </si>
  <si>
    <t>Em 2030, atingir um peso da despesa em I&amp;D com objetivo ambiental na despesa em I&amp;D total de 17,1%.</t>
  </si>
  <si>
    <t>Até 2030, aumentar a abrangência dos trabalhadores da Administração Pública (AP) envolvidos em medidas de capacitação para a inovação e modernização (n.º de horas de formação).</t>
  </si>
  <si>
    <r>
      <t>Este ficheiro disponibiliza a versão definitiva da Lista de Metas Estratégicas dos Instrumentos de Planeamento (IP), mapeadas a partir da Lista de Instrumentos de Planeamento 2025, aprovada pela REPLAN em 2026.
A Lista de Metas Estratégicas tem por base uma metodologia de trabalho</t>
    </r>
    <r>
      <rPr>
        <vertAlign val="superscript"/>
        <sz val="11"/>
        <color theme="1"/>
        <rFont val="Arial"/>
        <family val="2"/>
      </rPr>
      <t>1</t>
    </r>
    <r>
      <rPr>
        <sz val="11"/>
        <color theme="1"/>
        <rFont val="Arial"/>
        <family val="2"/>
      </rPr>
      <t xml:space="preserve"> assente no conceito de </t>
    </r>
    <r>
      <rPr>
        <b/>
        <sz val="11"/>
        <color theme="1"/>
        <rFont val="Arial"/>
        <family val="2"/>
      </rPr>
      <t>Meta Estratégica</t>
    </r>
    <r>
      <rPr>
        <sz val="11"/>
        <color theme="1"/>
        <rFont val="Arial"/>
        <family val="2"/>
      </rPr>
      <t xml:space="preserve"> e na aplicação dos </t>
    </r>
    <r>
      <rPr>
        <b/>
        <sz val="11"/>
        <color theme="1"/>
        <rFont val="Arial"/>
        <family val="2"/>
      </rPr>
      <t>critérios de eligibilidade de uma Meta Estratégica</t>
    </r>
    <r>
      <rPr>
        <sz val="11"/>
        <color theme="1"/>
        <rFont val="Arial"/>
        <family val="2"/>
      </rPr>
      <t>.</t>
    </r>
  </si>
  <si>
    <r>
      <rPr>
        <b/>
        <sz val="11"/>
        <color theme="1"/>
        <rFont val="Arial"/>
        <family val="2"/>
      </rPr>
      <t>Conceito de Meta Estratégica:</t>
    </r>
    <r>
      <rPr>
        <sz val="11"/>
        <color theme="1"/>
        <rFont val="Arial"/>
        <family val="2"/>
      </rPr>
      <t xml:space="preserve"> Medida de concretização de um objetivo estratégico que avalia o resultado pretendido com a política pública. Refere-se geralmente a um objetivo de médio ou longo prazo, devendo ser mensurável, estar quantificada e definida no tempo. Está associada a um ou mais indicadores de resultado que permitem monitorizar o impacto alcançado.</t>
    </r>
  </si>
  <si>
    <r>
      <t>Este ficheiro apresenta a Lista de Metas Estratégicas dos IP. Pode consultá-la de duas formas:
-</t>
    </r>
    <r>
      <rPr>
        <b/>
        <sz val="11"/>
        <color theme="1"/>
        <rFont val="Arial"/>
        <family val="2"/>
      </rPr>
      <t xml:space="preserve"> Lista_MEIP </t>
    </r>
    <r>
      <rPr>
        <sz val="11"/>
        <color theme="1"/>
        <rFont val="Arial"/>
        <family val="2"/>
      </rPr>
      <t xml:space="preserve">- é uma folha editável que sistematiza todas as Metas Estratégicas dos Instrumentos de Planeamento. 
Pode pesquisar a informação na folha "Lista_MEIP" através da aplicação de filtros às colunas. 
Para visualizar todos os IP associados a uma Meta Estratégica deverá considerar também a informação apresentada nos “Outros IP associados”. 
- </t>
    </r>
    <r>
      <rPr>
        <b/>
        <sz val="11"/>
        <color theme="1"/>
        <rFont val="Arial"/>
        <family val="2"/>
      </rPr>
      <t xml:space="preserve"> Pesquisa_Metas_por_IP </t>
    </r>
    <r>
      <rPr>
        <sz val="11"/>
        <color theme="1"/>
        <rFont val="Arial"/>
        <family val="2"/>
      </rPr>
      <t>- esta folha é apenas de consulta e constitui-se como uma ferramenta auxiliar que permite visualizar todas as Metas Estratégicas de um determinado IP, independemente deste ser, ou não, o IP da meta. Para o efeito, basta selecionar a designação do IP pretendido na caixa de Pesquisa.</t>
    </r>
  </si>
  <si>
    <r>
      <rPr>
        <b/>
        <sz val="11"/>
        <color theme="1"/>
        <rFont val="Arial"/>
        <family val="2"/>
      </rPr>
      <t>Unidade</t>
    </r>
    <r>
      <rPr>
        <sz val="11"/>
        <color theme="1"/>
        <rFont val="Arial"/>
        <family val="2"/>
      </rPr>
      <t xml:space="preserve">: Unidade de medida usada para expressar o valor inicial e o valor final da Meta Estratégica.
Nota: 
- A unidade de medida é registada de acordo com a informação constante do instrumento de planeamento. Quando os valores base e final são expressos em unidades diferentes, são indicadas ambas as unidades, utilizando-se o separador previsto na Lista MEIP.
</t>
    </r>
    <r>
      <rPr>
        <b/>
        <sz val="11"/>
        <color theme="1"/>
        <rFont val="Arial"/>
        <family val="2"/>
      </rPr>
      <t>Valor Final</t>
    </r>
    <r>
      <rPr>
        <sz val="11"/>
        <color theme="1"/>
        <rFont val="Arial"/>
        <family val="2"/>
      </rPr>
      <t xml:space="preserve">: Valor definido para ser atingido no último ano.
Nota: 
- Nas situações em que o valor final não se encontra diretamente explicitado, este pode ser determinado a partir do valor base, da tendência e/ou do objetivo definidos no respetivo instrumento de planeamento, sempre que a informação disponível o permita. 
- Quando essa determinação depende de outras variáveis não disponíveis, é apresentada a tendência ou o objetivo definido na meta.
Exemplos:
- Duplicar: "x2" (ex.: ID Meta 40)
- Reduzir / aumentar em y%: "+y"  (ex.: ID Meta 151) ;  "-y" (ex.: ID Meta 184)
- Reduzir / aumentar para y%: " y" (ex.: ID Meta 10)  </t>
    </r>
  </si>
  <si>
    <r>
      <rPr>
        <vertAlign val="superscript"/>
        <sz val="9"/>
        <color theme="1"/>
        <rFont val="Arial"/>
        <family val="2"/>
      </rPr>
      <t xml:space="preserve"> [1] </t>
    </r>
    <r>
      <rPr>
        <sz val="9"/>
        <color theme="1"/>
        <rFont val="Arial"/>
        <family val="2"/>
      </rPr>
      <t>Para mais informação consulte a Nota Técnica.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</si>
</sst>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
    <numFmt numFmtId="167" formatCode="#,##0.000"/>
  </numFmts>
  <fonts count="36" x14ac:knownFonts="1">
    <font>
      <sz val="11"/>
      <color theme="1"/>
      <name val="Aptos Narrow"/>
      <family val="2"/>
      <scheme val="minor"/>
    </font>
    <font>
      <sz val="10"/>
      <color theme="1"/>
      <name val="Arial"/>
      <family val="2"/>
    </font>
    <font>
      <sz val="10"/>
      <name val="Arial"/>
      <family val="2"/>
    </font>
    <font>
      <u/>
      <sz val="11"/>
      <color theme="10"/>
      <name val="Aptos Narrow"/>
      <family val="2"/>
      <scheme val="minor"/>
    </font>
    <font>
      <b/>
      <sz val="10"/>
      <color theme="1"/>
      <name val="Arial"/>
      <family val="2"/>
    </font>
    <font>
      <b/>
      <sz val="10"/>
      <name val="Arial"/>
      <family val="2"/>
    </font>
    <font>
      <vertAlign val="superscript"/>
      <sz val="11"/>
      <color theme="1"/>
      <name val="Aptos Narrow"/>
      <family val="2"/>
      <scheme val="minor"/>
    </font>
    <font>
      <vertAlign val="superscript"/>
      <sz val="10"/>
      <color theme="1"/>
      <name val="Arial"/>
      <family val="2"/>
    </font>
    <font>
      <sz val="10"/>
      <color theme="0"/>
      <name val="Arial"/>
      <family val="2"/>
    </font>
    <font>
      <b/>
      <sz val="11"/>
      <color rgb="FFFFFFFF"/>
      <name val="Aptos Narrow"/>
      <family val="2"/>
      <scheme val="minor"/>
    </font>
    <font>
      <u/>
      <sz val="11"/>
      <name val="Aptos Narrow"/>
      <family val="2"/>
      <scheme val="minor"/>
    </font>
    <font>
      <sz val="11"/>
      <color theme="1"/>
      <name val="Arial"/>
      <family val="2"/>
    </font>
    <font>
      <b/>
      <sz val="11"/>
      <color theme="0"/>
      <name val="Arial"/>
      <family val="2"/>
    </font>
    <font>
      <sz val="11"/>
      <color theme="2"/>
      <name val="Arial"/>
      <family val="2"/>
    </font>
    <font>
      <sz val="11"/>
      <name val="Aptos Narrow"/>
      <family val="2"/>
      <scheme val="minor"/>
    </font>
    <font>
      <vertAlign val="subscript"/>
      <sz val="11"/>
      <name val="Aptos Narrow"/>
      <family val="2"/>
      <scheme val="minor"/>
    </font>
    <font>
      <sz val="10"/>
      <color theme="1"/>
      <name val="Aptos Narrow"/>
      <family val="2"/>
      <scheme val="minor"/>
    </font>
    <font>
      <vertAlign val="superscript"/>
      <sz val="10"/>
      <name val="Arial"/>
      <family val="2"/>
    </font>
    <font>
      <vertAlign val="subscript"/>
      <sz val="10"/>
      <color theme="1"/>
      <name val="Arial"/>
      <family val="2"/>
    </font>
    <font>
      <u/>
      <sz val="10"/>
      <name val="Arial"/>
      <family val="2"/>
    </font>
    <font>
      <u/>
      <sz val="11"/>
      <color theme="10"/>
      <name val="Aptos Narrow"/>
      <family val="2"/>
    </font>
    <font>
      <sz val="12"/>
      <color theme="1"/>
      <name val="Aptos"/>
      <family val="2"/>
    </font>
    <font>
      <b/>
      <sz val="10"/>
      <color theme="0"/>
      <name val="Arial"/>
      <family val="2"/>
    </font>
    <font>
      <b/>
      <sz val="11"/>
      <color rgb="FFFFFFFF"/>
      <name val="Arial"/>
      <family val="2"/>
    </font>
    <font>
      <b/>
      <sz val="8"/>
      <color rgb="FFFF0000"/>
      <name val="Aptos Narrow"/>
      <family val="2"/>
      <scheme val="minor"/>
    </font>
    <font>
      <sz val="8"/>
      <color rgb="FFFF0000"/>
      <name val="Aptos Narrow"/>
      <family val="2"/>
      <scheme val="minor"/>
    </font>
    <font>
      <sz val="10"/>
      <color rgb="FFFF0000"/>
      <name val="Aptos Narrow"/>
      <family val="2"/>
      <scheme val="minor"/>
    </font>
    <font>
      <sz val="18"/>
      <color rgb="FF002751"/>
      <name val="Aptos Narrow"/>
      <family val="2"/>
    </font>
    <font>
      <b/>
      <sz val="18"/>
      <color rgb="FF002751"/>
      <name val="Arial"/>
      <family val="2"/>
    </font>
    <font>
      <b/>
      <sz val="14"/>
      <color rgb="FF7C9ABF"/>
      <name val="Arial"/>
      <family val="2"/>
    </font>
    <font>
      <vertAlign val="superscript"/>
      <sz val="11"/>
      <color theme="1"/>
      <name val="Arial"/>
      <family val="2"/>
    </font>
    <font>
      <b/>
      <sz val="11"/>
      <color theme="1"/>
      <name val="Arial"/>
      <family val="2"/>
    </font>
    <font>
      <b/>
      <sz val="11"/>
      <color rgb="FF7C9ABF"/>
      <name val="Arial"/>
      <family val="2"/>
    </font>
    <font>
      <sz val="9"/>
      <color theme="1"/>
      <name val="Arial"/>
      <family val="2"/>
    </font>
    <font>
      <vertAlign val="superscript"/>
      <sz val="9"/>
      <color theme="1"/>
      <name val="Arial"/>
      <family val="2"/>
    </font>
    <font>
      <sz val="11"/>
      <name val="Arial"/>
      <family val="2"/>
    </font>
  </fonts>
  <fills count="12">
    <fill>
      <patternFill patternType="none"/>
    </fill>
    <fill>
      <patternFill patternType="gray125"/>
    </fill>
    <fill>
      <patternFill patternType="solid">
        <fgColor theme="3" tint="0.749961851863155"/>
        <bgColor indexed="64"/>
      </patternFill>
    </fill>
    <fill>
      <patternFill patternType="solid">
        <fgColor rgb="FF5B9BD5"/>
        <bgColor indexed="64"/>
      </patternFill>
    </fill>
    <fill>
      <patternFill patternType="solid">
        <fgColor theme="2"/>
        <bgColor indexed="64"/>
      </patternFill>
    </fill>
    <fill>
      <patternFill patternType="solid">
        <fgColor theme="4"/>
        <bgColor indexed="64"/>
      </patternFill>
    </fill>
    <fill>
      <patternFill patternType="solid">
        <fgColor rgb="FF1F4E78"/>
        <bgColor indexed="64"/>
      </patternFill>
    </fill>
    <fill>
      <patternFill patternType="solid">
        <fgColor theme="0" tint="-4.9958800012207406E-2"/>
        <bgColor indexed="64"/>
      </patternFill>
    </fill>
    <fill>
      <patternFill patternType="solid">
        <fgColor rgb="FF002751"/>
        <bgColor indexed="64"/>
      </patternFill>
    </fill>
    <fill>
      <patternFill patternType="solid">
        <fgColor theme="0"/>
        <bgColor indexed="64"/>
      </patternFill>
    </fill>
    <fill>
      <patternFill patternType="solid">
        <fgColor rgb="FFF7F7F7"/>
        <bgColor indexed="64"/>
      </patternFill>
    </fill>
    <fill>
      <patternFill patternType="solid">
        <fgColor theme="3"/>
        <bgColor indexed="64"/>
      </patternFill>
    </fill>
  </fills>
  <borders count="16">
    <border>
      <left/>
      <right/>
      <top/>
      <bottom/>
      <diagonal/>
    </border>
    <border>
      <left style="thin">
        <color rgb="FFBFBFBF"/>
      </left>
      <right style="thin">
        <color rgb="FFBFBFBF"/>
      </right>
      <top/>
      <bottom style="thin">
        <color rgb="FFBFBFBF"/>
      </bottom>
      <diagonal/>
    </border>
    <border>
      <left/>
      <right style="thin">
        <color rgb="FFBFBFBF"/>
      </right>
      <top/>
      <bottom style="thin">
        <color rgb="FFBFBFBF"/>
      </bottom>
      <diagonal/>
    </border>
    <border>
      <left style="thin">
        <color rgb="FFBFBFBF"/>
      </left>
      <right style="thin">
        <color rgb="FFBFBFBF"/>
      </right>
      <top style="thin">
        <color rgb="FFBFBFBF"/>
      </top>
      <bottom style="thin">
        <color rgb="FFBFBFBF"/>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rgb="FFD7E2EA"/>
      </left>
      <right style="thin">
        <color rgb="FFD7E2EA"/>
      </right>
      <top style="thin">
        <color rgb="FFD7E2EA"/>
      </top>
      <bottom style="thin">
        <color rgb="FFD7E2EA"/>
      </bottom>
      <diagonal/>
    </border>
    <border>
      <left style="thin">
        <color rgb="FFBFBFBF"/>
      </left>
      <right style="thin">
        <color rgb="FFBFBFBF"/>
      </right>
      <top style="thin">
        <color rgb="FFBFBFBF"/>
      </top>
      <bottom/>
      <diagonal/>
    </border>
    <border>
      <left/>
      <right style="thin">
        <color rgb="FFBFBFBF"/>
      </right>
      <top style="thin">
        <color rgb="FFBFBFBF"/>
      </top>
      <bottom style="thin">
        <color rgb="FFBFBFBF"/>
      </bottom>
      <diagonal/>
    </border>
    <border>
      <left/>
      <right/>
      <top style="thin">
        <color auto="1"/>
      </top>
      <bottom style="thin">
        <color auto="1"/>
      </bottom>
      <diagonal/>
    </border>
    <border>
      <left/>
      <right style="thin">
        <color rgb="FFBFBFBF"/>
      </right>
      <top style="thin">
        <color rgb="FFBFBFBF"/>
      </top>
      <bottom/>
      <diagonal/>
    </border>
    <border>
      <left style="thin">
        <color rgb="FFBFBFBF"/>
      </left>
      <right/>
      <top style="thin">
        <color rgb="FFBFBFBF"/>
      </top>
      <bottom style="thin">
        <color rgb="FFBFBFBF"/>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21">
    <xf numFmtId="0" fontId="0" fillId="0" borderId="0" xfId="0"/>
    <xf numFmtId="0" fontId="11" fillId="0" borderId="15" xfId="0" applyFont="1" applyBorder="1" applyAlignment="1" applyProtection="1">
      <alignment horizontal="left" vertical="center" wrapText="1" indent="1"/>
      <protection locked="0"/>
    </xf>
    <xf numFmtId="0" fontId="12" fillId="11" borderId="15" xfId="0" applyFont="1" applyFill="1" applyBorder="1" applyAlignment="1">
      <alignment horizontal="left" vertical="center" wrapText="1" indent="1"/>
    </xf>
    <xf numFmtId="0" fontId="29" fillId="7" borderId="0" xfId="0" applyFont="1" applyFill="1" applyAlignment="1">
      <alignment horizontal="left" vertical="center" wrapText="1"/>
    </xf>
    <xf numFmtId="0" fontId="11" fillId="0" borderId="0" xfId="0" applyFont="1" applyAlignment="1">
      <alignment horizontal="left" vertical="center" wrapText="1"/>
    </xf>
    <xf numFmtId="0" fontId="35" fillId="10" borderId="0" xfId="0" applyFont="1" applyFill="1" applyAlignment="1">
      <alignment horizontal="left" vertical="center" wrapText="1"/>
    </xf>
    <xf numFmtId="0" fontId="28" fillId="10" borderId="0" xfId="0" applyFont="1" applyFill="1" applyAlignment="1">
      <alignment horizontal="center" wrapText="1"/>
    </xf>
    <xf numFmtId="0" fontId="4" fillId="0" borderId="0" xfId="0" applyFont="1" applyAlignment="1">
      <alignmen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4" fontId="2" fillId="0" borderId="0" xfId="0" applyNumberFormat="1" applyFont="1" applyAlignment="1">
      <alignment horizontal="center" vertical="center" wrapText="1"/>
    </xf>
    <xf numFmtId="0" fontId="5" fillId="2" borderId="1" xfId="0"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9" fillId="3" borderId="0" xfId="0" applyFont="1" applyFill="1" applyAlignment="1">
      <alignment horizontal="center"/>
    </xf>
    <xf numFmtId="0" fontId="10" fillId="0" borderId="3" xfId="1" applyFont="1" applyFill="1" applyBorder="1" applyAlignment="1">
      <alignment horizontal="left" vertical="center" wrapText="1"/>
    </xf>
    <xf numFmtId="0" fontId="0" fillId="0" borderId="0" xfId="0" applyAlignment="1">
      <alignment vertical="center" wrapText="1"/>
    </xf>
    <xf numFmtId="0" fontId="11" fillId="4" borderId="0" xfId="0" applyFont="1" applyFill="1" applyAlignment="1">
      <alignment vertical="center" wrapText="1"/>
    </xf>
    <xf numFmtId="0" fontId="11" fillId="4" borderId="0" xfId="0" applyFont="1" applyFill="1" applyAlignment="1">
      <alignment horizontal="center" vertical="center" wrapText="1"/>
    </xf>
    <xf numFmtId="0" fontId="1" fillId="4" borderId="0" xfId="0" applyFont="1" applyFill="1" applyAlignment="1">
      <alignment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1" fillId="0" borderId="0" xfId="0" applyFont="1"/>
    <xf numFmtId="0" fontId="2" fillId="0" borderId="4" xfId="0" applyFont="1" applyBorder="1" applyAlignment="1">
      <alignment horizontal="left" vertical="center"/>
    </xf>
    <xf numFmtId="0" fontId="2" fillId="0" borderId="5" xfId="0" applyFont="1" applyBorder="1" applyAlignment="1">
      <alignment horizontal="left" vertical="center" wrapText="1"/>
    </xf>
    <xf numFmtId="0" fontId="2" fillId="0" borderId="6" xfId="0" applyFont="1" applyBorder="1" applyAlignment="1">
      <alignment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2" fillId="0" borderId="4" xfId="0" applyFont="1" applyBorder="1" applyAlignment="1">
      <alignment horizontal="center" vertical="center"/>
    </xf>
    <xf numFmtId="0" fontId="2" fillId="0" borderId="4" xfId="0" quotePrefix="1"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3" fillId="0" borderId="0" xfId="1" applyFill="1" applyAlignment="1">
      <alignment vertical="center" wrapText="1"/>
    </xf>
    <xf numFmtId="0" fontId="0" fillId="0" borderId="3" xfId="0" applyBorder="1" applyAlignment="1">
      <alignment horizontal="center" vertical="center" wrapText="1"/>
    </xf>
    <xf numFmtId="0" fontId="3" fillId="0" borderId="3" xfId="1" applyFill="1" applyBorder="1" applyAlignment="1">
      <alignment horizontal="left" vertical="center" wrapText="1"/>
    </xf>
    <xf numFmtId="0" fontId="3" fillId="0" borderId="8" xfId="1" applyFill="1" applyBorder="1" applyAlignment="1">
      <alignment horizontal="left" vertical="center" wrapText="1"/>
    </xf>
    <xf numFmtId="0" fontId="14" fillId="0" borderId="8" xfId="0" applyFont="1" applyBorder="1" applyAlignment="1">
      <alignment horizontal="left" vertical="center" wrapText="1"/>
    </xf>
    <xf numFmtId="0" fontId="14" fillId="0" borderId="8" xfId="0" applyFont="1" applyBorder="1" applyAlignment="1">
      <alignment horizontal="center" vertical="center" wrapText="1"/>
    </xf>
    <xf numFmtId="0" fontId="0" fillId="0" borderId="0" xfId="0" applyAlignment="1">
      <alignment wrapText="1"/>
    </xf>
    <xf numFmtId="0" fontId="3" fillId="0" borderId="9" xfId="1" applyFill="1" applyBorder="1" applyAlignment="1">
      <alignment horizontal="left" vertical="center" wrapText="1"/>
    </xf>
    <xf numFmtId="0" fontId="2" fillId="0" borderId="10" xfId="0" applyFont="1" applyBorder="1" applyAlignment="1">
      <alignment horizontal="center" vertical="center" wrapText="1"/>
    </xf>
    <xf numFmtId="0" fontId="2" fillId="0" borderId="3" xfId="0" applyFont="1" applyBorder="1" applyAlignment="1">
      <alignment horizontal="left" vertical="center" wrapText="1"/>
    </xf>
    <xf numFmtId="0" fontId="2" fillId="0" borderId="3" xfId="0" applyFont="1" applyBorder="1" applyAlignment="1">
      <alignment horizontal="center" vertical="center" wrapText="1"/>
    </xf>
    <xf numFmtId="4" fontId="2" fillId="0" borderId="3" xfId="0" applyNumberFormat="1" applyFont="1" applyBorder="1" applyAlignment="1">
      <alignment horizontal="center" vertical="center" wrapText="1"/>
    </xf>
    <xf numFmtId="0" fontId="2" fillId="0" borderId="3" xfId="0" applyFont="1" applyBorder="1" applyAlignment="1">
      <alignment vertical="center" wrapText="1"/>
    </xf>
    <xf numFmtId="0" fontId="1" fillId="0" borderId="3" xfId="0" applyFont="1" applyBorder="1" applyAlignment="1">
      <alignment vertical="center" wrapText="1"/>
    </xf>
    <xf numFmtId="3" fontId="2" fillId="0" borderId="3" xfId="0" applyNumberFormat="1" applyFont="1" applyBorder="1" applyAlignment="1">
      <alignment horizontal="center" vertical="center" wrapText="1"/>
    </xf>
    <xf numFmtId="3" fontId="2" fillId="0" borderId="3" xfId="0" quotePrefix="1"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0" fontId="19" fillId="0" borderId="3" xfId="1" applyFont="1" applyFill="1" applyBorder="1" applyAlignment="1">
      <alignment horizontal="left" vertical="center" wrapText="1"/>
    </xf>
    <xf numFmtId="0" fontId="19" fillId="0" borderId="3" xfId="0" applyFont="1" applyBorder="1" applyAlignment="1">
      <alignment horizontal="left" vertical="center" wrapText="1"/>
    </xf>
    <xf numFmtId="49" fontId="19" fillId="0" borderId="3" xfId="0" applyNumberFormat="1" applyFont="1" applyBorder="1" applyAlignment="1">
      <alignment horizontal="left" vertical="center" wrapText="1"/>
    </xf>
    <xf numFmtId="49" fontId="1" fillId="0" borderId="3" xfId="0" applyNumberFormat="1" applyFont="1" applyBorder="1" applyAlignment="1">
      <alignment horizontal="left" vertical="center" wrapText="1"/>
    </xf>
    <xf numFmtId="165" fontId="2" fillId="0" borderId="3" xfId="0" applyNumberFormat="1" applyFont="1" applyBorder="1" applyAlignment="1">
      <alignment horizontal="center" vertical="center" wrapText="1"/>
    </xf>
    <xf numFmtId="0" fontId="20" fillId="0" borderId="11" xfId="1" applyFont="1" applyFill="1" applyBorder="1" applyAlignment="1">
      <alignment horizontal="left" vertical="center" wrapText="1"/>
    </xf>
    <xf numFmtId="9" fontId="2" fillId="0" borderId="3" xfId="0" quotePrefix="1" applyNumberFormat="1" applyFont="1" applyBorder="1" applyAlignment="1">
      <alignment horizontal="center" vertical="center" wrapText="1"/>
    </xf>
    <xf numFmtId="9" fontId="2" fillId="0" borderId="3" xfId="0" applyNumberFormat="1" applyFont="1" applyBorder="1" applyAlignment="1">
      <alignment horizontal="center" vertical="center" wrapText="1"/>
    </xf>
    <xf numFmtId="164" fontId="2" fillId="0" borderId="3" xfId="0" applyNumberFormat="1" applyFont="1" applyBorder="1" applyAlignment="1">
      <alignment horizontal="center" vertical="center" wrapText="1"/>
    </xf>
    <xf numFmtId="2" fontId="2" fillId="0" borderId="3" xfId="0" applyNumberFormat="1" applyFont="1" applyBorder="1" applyAlignment="1">
      <alignment horizontal="center" vertical="center" wrapText="1"/>
    </xf>
    <xf numFmtId="0" fontId="2" fillId="0" borderId="3" xfId="1" applyFont="1" applyFill="1" applyBorder="1" applyAlignment="1">
      <alignment horizontal="left" vertical="center" wrapText="1"/>
    </xf>
    <xf numFmtId="166" fontId="2" fillId="0" borderId="3" xfId="0" applyNumberFormat="1" applyFont="1" applyBorder="1" applyAlignment="1">
      <alignment horizontal="center" vertical="center" wrapText="1"/>
    </xf>
    <xf numFmtId="0" fontId="2" fillId="0" borderId="3" xfId="0" quotePrefix="1" applyFont="1" applyBorder="1" applyAlignment="1">
      <alignment horizontal="center" vertical="center" wrapText="1"/>
    </xf>
    <xf numFmtId="0" fontId="2" fillId="0" borderId="3" xfId="0" applyFont="1" applyBorder="1" applyAlignment="1">
      <alignment horizontal="left" vertical="top" wrapText="1"/>
    </xf>
    <xf numFmtId="165" fontId="2" fillId="0" borderId="3" xfId="0" quotePrefix="1" applyNumberFormat="1" applyFont="1" applyBorder="1" applyAlignment="1">
      <alignment horizontal="center" vertical="center" wrapText="1"/>
    </xf>
    <xf numFmtId="4" fontId="2" fillId="0" borderId="3" xfId="0" quotePrefix="1" applyNumberFormat="1" applyFont="1" applyBorder="1" applyAlignment="1">
      <alignment horizontal="center" vertical="center" wrapText="1"/>
    </xf>
    <xf numFmtId="0" fontId="2" fillId="0" borderId="12" xfId="0" applyFont="1" applyBorder="1" applyAlignment="1">
      <alignment horizontal="center" vertical="center" wrapText="1"/>
    </xf>
    <xf numFmtId="0" fontId="2" fillId="0" borderId="9" xfId="0" applyFont="1" applyBorder="1" applyAlignment="1">
      <alignment horizontal="left" vertical="center" wrapText="1"/>
    </xf>
    <xf numFmtId="0" fontId="2" fillId="0" borderId="9" xfId="0" applyFont="1" applyBorder="1" applyAlignment="1">
      <alignment horizontal="center" vertical="center" wrapText="1"/>
    </xf>
    <xf numFmtId="165" fontId="2" fillId="0" borderId="9" xfId="0" applyNumberFormat="1" applyFont="1" applyBorder="1" applyAlignment="1">
      <alignment horizontal="center" vertical="center" wrapText="1"/>
    </xf>
    <xf numFmtId="0" fontId="2" fillId="0" borderId="9" xfId="0" applyFont="1" applyBorder="1" applyAlignment="1">
      <alignment vertical="center" wrapText="1"/>
    </xf>
    <xf numFmtId="0" fontId="1" fillId="0" borderId="9" xfId="0" applyFont="1" applyBorder="1" applyAlignment="1">
      <alignment vertical="center" wrapText="1"/>
    </xf>
    <xf numFmtId="167" fontId="2" fillId="0" borderId="3" xfId="0" applyNumberFormat="1" applyFont="1" applyBorder="1" applyAlignment="1">
      <alignment horizontal="center" vertical="center" wrapText="1"/>
    </xf>
    <xf numFmtId="0" fontId="21" fillId="0" borderId="0" xfId="0" applyFont="1" applyAlignment="1">
      <alignment horizontal="center" vertical="center"/>
    </xf>
    <xf numFmtId="0" fontId="19" fillId="0" borderId="3" xfId="1" applyFont="1" applyFill="1" applyBorder="1" applyAlignment="1">
      <alignment horizontal="left" vertical="center"/>
    </xf>
    <xf numFmtId="0" fontId="19" fillId="0" borderId="3" xfId="2" applyFont="1" applyFill="1" applyBorder="1" applyAlignment="1">
      <alignment horizontal="left" vertical="center" wrapText="1"/>
    </xf>
    <xf numFmtId="0" fontId="1" fillId="0" borderId="3" xfId="0" applyFont="1" applyBorder="1" applyAlignment="1">
      <alignment horizontal="center" vertical="center" wrapText="1"/>
    </xf>
    <xf numFmtId="3" fontId="2" fillId="0" borderId="9"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19" fillId="0" borderId="0" xfId="1" applyFont="1" applyFill="1" applyAlignment="1">
      <alignment horizontal="left" vertical="center" wrapText="1"/>
    </xf>
    <xf numFmtId="4" fontId="2" fillId="0" borderId="9" xfId="0" applyNumberFormat="1" applyFont="1" applyBorder="1" applyAlignment="1">
      <alignment horizontal="center" vertical="center" wrapText="1"/>
    </xf>
    <xf numFmtId="0" fontId="22" fillId="5" borderId="1" xfId="0" applyFont="1" applyFill="1" applyBorder="1" applyAlignment="1">
      <alignment horizontal="center" vertical="center" wrapText="1"/>
    </xf>
    <xf numFmtId="0" fontId="23" fillId="6" borderId="0" xfId="0" applyFont="1" applyFill="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left" vertical="top" wrapText="1"/>
    </xf>
    <xf numFmtId="0" fontId="11" fillId="4" borderId="0" xfId="0" applyFont="1" applyFill="1" applyAlignment="1">
      <alignment horizontal="center" vertical="top" wrapText="1"/>
    </xf>
    <xf numFmtId="0" fontId="13" fillId="4" borderId="0" xfId="0" applyFont="1" applyFill="1" applyAlignment="1">
      <alignment vertical="center" wrapText="1"/>
    </xf>
    <xf numFmtId="1" fontId="11" fillId="0" borderId="0" xfId="0" applyNumberFormat="1" applyFont="1" applyAlignment="1">
      <alignment horizontal="center" vertical="center" wrapText="1"/>
    </xf>
    <xf numFmtId="0" fontId="0" fillId="0" borderId="0" xfId="0" applyAlignment="1">
      <alignment vertical="center"/>
    </xf>
    <xf numFmtId="165" fontId="11" fillId="4" borderId="0" xfId="0" applyNumberFormat="1" applyFont="1" applyFill="1" applyAlignment="1">
      <alignment vertical="center" wrapText="1"/>
    </xf>
    <xf numFmtId="165" fontId="23" fillId="6" borderId="0" xfId="0" applyNumberFormat="1" applyFont="1" applyFill="1" applyAlignment="1">
      <alignment horizontal="center" vertical="center" wrapText="1"/>
    </xf>
    <xf numFmtId="165" fontId="11" fillId="0" borderId="0" xfId="0" applyNumberFormat="1" applyFont="1" applyAlignment="1">
      <alignment horizontal="center" vertical="center" wrapText="1"/>
    </xf>
    <xf numFmtId="165" fontId="11" fillId="0" borderId="0" xfId="0" applyNumberFormat="1" applyFont="1" applyAlignment="1">
      <alignment horizontal="center" vertical="top" wrapText="1"/>
    </xf>
    <xf numFmtId="3" fontId="11" fillId="0" borderId="0" xfId="0" applyNumberFormat="1" applyFont="1" applyAlignment="1">
      <alignment horizontal="center" vertical="center" wrapText="1"/>
    </xf>
    <xf numFmtId="0" fontId="26" fillId="7" borderId="0" xfId="0" applyFont="1" applyFill="1" applyAlignment="1">
      <alignment vertical="center"/>
    </xf>
    <xf numFmtId="0" fontId="26" fillId="8" borderId="0" xfId="0" applyFont="1" applyFill="1" applyAlignment="1">
      <alignment vertical="center"/>
    </xf>
    <xf numFmtId="0" fontId="16" fillId="8" borderId="0" xfId="0" applyFont="1" applyFill="1" applyAlignment="1">
      <alignment vertical="center" wrapText="1"/>
    </xf>
    <xf numFmtId="0" fontId="16" fillId="8" borderId="0" xfId="0" applyFont="1" applyFill="1" applyAlignment="1">
      <alignment horizontal="center" vertical="center" wrapText="1"/>
    </xf>
    <xf numFmtId="0" fontId="0" fillId="9" borderId="0" xfId="0" applyFill="1"/>
    <xf numFmtId="0" fontId="24" fillId="9" borderId="0" xfId="0" applyFont="1" applyFill="1" applyAlignment="1">
      <alignment horizontal="left" vertical="center" wrapText="1"/>
    </xf>
    <xf numFmtId="0" fontId="25" fillId="9" borderId="0" xfId="0" applyFont="1" applyFill="1" applyAlignment="1">
      <alignment vertical="center" wrapText="1"/>
    </xf>
    <xf numFmtId="0" fontId="26" fillId="9" borderId="0" xfId="0" applyFont="1" applyFill="1" applyAlignment="1">
      <alignment vertical="center"/>
    </xf>
    <xf numFmtId="0" fontId="16" fillId="9" borderId="0" xfId="0" applyFont="1" applyFill="1" applyAlignment="1">
      <alignment vertical="center" wrapText="1"/>
    </xf>
    <xf numFmtId="0" fontId="16" fillId="9" borderId="0" xfId="0" applyFont="1" applyFill="1" applyAlignment="1">
      <alignment horizontal="center" vertical="center" wrapText="1"/>
    </xf>
    <xf numFmtId="0" fontId="16" fillId="7" borderId="0" xfId="0" applyFont="1" applyFill="1" applyAlignment="1">
      <alignment vertical="center" wrapText="1"/>
    </xf>
    <xf numFmtId="0" fontId="16" fillId="7" borderId="0" xfId="0" applyFont="1" applyFill="1" applyAlignment="1">
      <alignment horizontal="center" vertical="center" wrapText="1"/>
    </xf>
    <xf numFmtId="0" fontId="26" fillId="10" borderId="0" xfId="0" applyFont="1" applyFill="1" applyAlignment="1">
      <alignment vertical="center"/>
    </xf>
    <xf numFmtId="0" fontId="27" fillId="10" borderId="0" xfId="0" applyFont="1" applyFill="1" applyAlignment="1">
      <alignment vertical="top" wrapText="1"/>
    </xf>
    <xf numFmtId="3" fontId="2" fillId="0" borderId="8" xfId="0" applyNumberFormat="1" applyFont="1" applyBorder="1" applyAlignment="1">
      <alignment horizontal="center" vertical="center" wrapText="1"/>
    </xf>
    <xf numFmtId="0" fontId="2" fillId="0" borderId="13" xfId="0" applyFont="1" applyBorder="1" applyAlignment="1">
      <alignment horizontal="left" vertical="center" wrapText="1"/>
    </xf>
    <xf numFmtId="1" fontId="2" fillId="0" borderId="9" xfId="0" applyNumberFormat="1" applyFont="1" applyBorder="1" applyAlignment="1">
      <alignment horizontal="center" vertical="center" wrapText="1"/>
    </xf>
    <xf numFmtId="0" fontId="2" fillId="0" borderId="1" xfId="0" applyFont="1" applyBorder="1" applyAlignment="1">
      <alignment horizontal="center" vertical="center" wrapText="1"/>
    </xf>
    <xf numFmtId="4" fontId="2" fillId="0" borderId="1" xfId="0" applyNumberFormat="1" applyFont="1" applyBorder="1" applyAlignment="1">
      <alignment horizontal="center" vertical="center" wrapText="1"/>
    </xf>
    <xf numFmtId="0" fontId="14" fillId="0" borderId="3" xfId="0" applyFont="1" applyBorder="1" applyAlignment="1">
      <alignment horizontal="center" vertical="center" wrapText="1"/>
    </xf>
    <xf numFmtId="0" fontId="11" fillId="0" borderId="0" xfId="0" applyFont="1" applyAlignment="1">
      <alignment vertical="center" wrapText="1"/>
    </xf>
    <xf numFmtId="0" fontId="31" fillId="0" borderId="0" xfId="0" applyFont="1" applyAlignment="1">
      <alignment vertical="center"/>
    </xf>
    <xf numFmtId="0" fontId="32" fillId="7" borderId="14" xfId="0" applyFont="1" applyFill="1" applyBorder="1" applyAlignment="1">
      <alignment horizontal="center" vertical="center" wrapText="1"/>
    </xf>
    <xf numFmtId="0" fontId="32" fillId="7" borderId="15" xfId="0" applyFont="1" applyFill="1" applyBorder="1" applyAlignment="1">
      <alignment horizontal="center" vertical="center" wrapText="1"/>
    </xf>
    <xf numFmtId="0" fontId="33" fillId="0" borderId="0" xfId="0" applyFont="1" applyAlignment="1">
      <alignment vertical="center"/>
    </xf>
  </cellXfs>
  <cellStyles count="3">
    <cellStyle name="Hiperligação" xfId="1" builtinId="8"/>
    <cellStyle name="Hiperligação 2" xfId="2" xr:uid="{00000000-0005-0000-0000-000007000000}"/>
    <cellStyle name="Normal" xfId="0" builtinId="0"/>
  </cellStyles>
  <dxfs count="63">
    <dxf>
      <font>
        <b/>
        <i val="0"/>
        <strike val="0"/>
        <u val="none"/>
        <sz val="11"/>
        <color rgb="FFFFFFFF"/>
        <name val="Aptos Narrow"/>
        <family val="2"/>
      </font>
      <fill>
        <patternFill patternType="solid">
          <bgColor rgb="FF5B9BD5"/>
        </patternFill>
      </fill>
      <alignment horizontal="center" vertical="bottom" textRotation="0" wrapText="0" shrinkToFit="0" readingOrder="0"/>
    </dxf>
    <dxf>
      <font>
        <b val="0"/>
        <i val="0"/>
        <strike val="0"/>
        <u val="none"/>
        <sz val="10"/>
        <color theme="1"/>
        <name val="Arial"/>
        <family val="2"/>
      </font>
      <numFmt numFmtId="0" formatCode="General"/>
      <fill>
        <patternFill patternType="none"/>
      </fill>
      <alignmen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theme="1"/>
        <name val="Arial"/>
        <family val="2"/>
      </font>
      <numFmt numFmtId="0" formatCode="General"/>
      <fill>
        <patternFill patternType="none"/>
      </fill>
      <alignmen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theme="1"/>
        <name val="Arial"/>
        <family val="2"/>
      </font>
      <numFmt numFmtId="0" formatCode="General"/>
      <fill>
        <patternFill patternType="none"/>
      </fill>
      <alignmen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theme="1"/>
        <name val="Arial"/>
        <family val="2"/>
      </font>
      <numFmt numFmtId="0" formatCode="General"/>
      <fill>
        <patternFill patternType="none"/>
      </fill>
      <alignmen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theme="1"/>
        <name val="Arial"/>
        <family val="2"/>
      </font>
      <numFmt numFmtId="0" formatCode="General"/>
      <fill>
        <patternFill patternType="none"/>
      </fill>
      <alignmen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theme="1"/>
        <name val="Arial"/>
        <family val="2"/>
      </font>
      <fill>
        <patternFill patternType="none"/>
      </fill>
      <alignmen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lef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lef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general"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general"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general"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numFmt numFmtId="4" formatCode="#,##0.00"/>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lef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lef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lef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right style="thin">
          <color rgb="FFBFBFBF"/>
        </right>
        <top style="thin">
          <color rgb="FFBFBFBF"/>
        </top>
        <bottom style="thin">
          <color rgb="FFBFBFBF"/>
        </bottom>
      </border>
    </dxf>
    <dxf>
      <border>
        <top style="thin">
          <color rgb="FFBFBFBF"/>
        </top>
      </border>
    </dxf>
    <dxf>
      <border>
        <left style="thin">
          <color rgb="FFBFBFBF"/>
        </left>
        <right style="thin">
          <color rgb="FFBFBFBF"/>
        </right>
        <top style="thin">
          <color rgb="FFBFBFBF"/>
        </top>
        <bottom style="thin">
          <color rgb="FFBFBFBF"/>
        </bottom>
      </border>
    </dxf>
    <dxf>
      <font>
        <b val="0"/>
        <i val="0"/>
        <strike val="0"/>
        <u val="none"/>
        <sz val="10"/>
        <color rgb="FF000000"/>
        <name val="Arial"/>
        <family val="2"/>
      </font>
      <fill>
        <patternFill patternType="none">
          <fgColor rgb="FF000000"/>
        </patternFill>
      </fill>
      <alignment vertical="center" textRotation="0" wrapText="1" shrinkToFit="0" readingOrder="0"/>
    </dxf>
    <dxf>
      <border>
        <bottom style="thin">
          <color rgb="FFBFBFBF"/>
        </bottom>
      </border>
    </dxf>
    <dxf>
      <font>
        <b/>
        <i val="0"/>
        <strike val="0"/>
        <u val="none"/>
        <sz val="10"/>
        <color theme="1"/>
        <name val="Arial"/>
        <family val="2"/>
      </font>
      <fill>
        <patternFill patternType="solid">
          <bgColor theme="3" tint="0.749961851863155"/>
        </patternFill>
      </fill>
      <alignment horizontal="center" vertical="center" textRotation="0" wrapText="1" shrinkToFit="0" readingOrder="0"/>
      <border>
        <left style="thin">
          <color rgb="FFBFBFBF"/>
        </left>
        <right style="thin">
          <color rgb="FFBFBFBF"/>
        </right>
        <top/>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numFmt numFmtId="4" formatCode="#,##0.00"/>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lef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center"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left" vertical="center" textRotation="0" wrapText="1" shrinkToFit="0" readingOrder="0"/>
      <border>
        <left style="thin">
          <color rgb="FFBFBFBF"/>
        </left>
        <right style="thin">
          <color rgb="FFBFBFBF"/>
        </right>
        <top style="thin">
          <color rgb="FFBFBFBF"/>
        </top>
        <bottom style="thin">
          <color rgb="FFBFBFBF"/>
        </bottom>
      </border>
    </dxf>
    <dxf>
      <font>
        <b val="0"/>
        <i val="0"/>
        <strike val="0"/>
        <u val="none"/>
        <sz val="10"/>
        <color auto="1"/>
        <name val="Arial"/>
        <family val="2"/>
      </font>
      <fill>
        <patternFill patternType="none"/>
      </fill>
      <alignment horizontal="left" vertical="center" textRotation="0" wrapText="1" shrinkToFit="0" readingOrder="0"/>
      <border>
        <left style="thin">
          <color rgb="FFBFBFBF"/>
        </left>
        <right style="thin">
          <color rgb="FFBFBFBF"/>
        </right>
        <top style="thin">
          <color rgb="FFBFBFBF"/>
        </top>
        <bottom style="thin">
          <color rgb="FFBFBFBF"/>
        </bottom>
      </border>
    </dxf>
    <dxf>
      <border>
        <top style="thin">
          <color rgb="FFBFBFBF"/>
        </top>
      </border>
    </dxf>
    <dxf>
      <border>
        <left style="thin">
          <color rgb="FFBFBFBF"/>
        </left>
        <right style="thin">
          <color rgb="FFBFBFBF"/>
        </right>
        <top style="thin">
          <color rgb="FFBFBFBF"/>
        </top>
        <bottom style="thin">
          <color rgb="FFBFBFBF"/>
        </bottom>
      </border>
    </dxf>
    <dxf>
      <font>
        <b val="0"/>
        <i val="0"/>
        <strike val="0"/>
        <u val="none"/>
        <sz val="10"/>
        <color theme="1"/>
        <name val="Arial"/>
        <family val="2"/>
      </font>
      <fill>
        <patternFill patternType="none"/>
      </fill>
      <alignment vertical="center" textRotation="0" wrapText="1" shrinkToFit="0" readingOrder="0"/>
    </dxf>
    <dxf>
      <border>
        <bottom style="thin">
          <color rgb="FFBFBFBF"/>
        </bottom>
      </border>
    </dxf>
    <dxf>
      <font>
        <b/>
        <i val="0"/>
        <strike val="0"/>
        <u val="none"/>
        <sz val="10"/>
        <color theme="1"/>
        <name val="Arial"/>
        <family val="2"/>
      </font>
      <fill>
        <patternFill patternType="solid">
          <bgColor theme="3" tint="0.749961851863155"/>
        </patternFill>
      </fill>
      <alignment horizontal="center" vertical="center" textRotation="0" wrapText="1" shrinkToFit="0" readingOrder="0"/>
      <border>
        <left style="thin">
          <color rgb="FFBFBFBF"/>
        </left>
        <right style="thin">
          <color rgb="FFBFBFBF"/>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411692</xdr:colOff>
      <xdr:row>6</xdr:row>
      <xdr:rowOff>114469</xdr:rowOff>
    </xdr:from>
    <xdr:to>
      <xdr:col>7</xdr:col>
      <xdr:colOff>363537</xdr:colOff>
      <xdr:row>10</xdr:row>
      <xdr:rowOff>114512</xdr:rowOff>
    </xdr:to>
    <xdr:sp macro="" textlink="">
      <xdr:nvSpPr>
        <xdr:cNvPr id="3" name="Retângulo: Cantos Arredondados 2">
          <a:hlinkClick xmlns:r="http://schemas.openxmlformats.org/officeDocument/2006/relationships" r:id=""/>
          <a:extLst>
            <a:ext uri="{FF2B5EF4-FFF2-40B4-BE49-F238E27FC236}">
              <a16:creationId xmlns:a16="http://schemas.microsoft.com/office/drawing/2014/main" id="{6DDEF64E-63AA-4E23-B462-37A93ECDD8A0}"/>
            </a:ext>
          </a:extLst>
        </xdr:cNvPr>
        <xdr:cNvSpPr/>
      </xdr:nvSpPr>
      <xdr:spPr>
        <a:xfrm>
          <a:off x="962025" y="4333875"/>
          <a:ext cx="3000375" cy="723900"/>
        </a:xfrm>
        <a:prstGeom prst="roundRect">
          <a:avLst/>
        </a:prstGeom>
        <a:solidFill>
          <a:schemeClr val="bg2">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tx1"/>
        </a:lnRef>
        <a:fillRef idx="2">
          <a:schemeClr val="tx1"/>
        </a:fillRef>
        <a:effectRef idx="1">
          <a:schemeClr val="tx1"/>
        </a:effectRef>
        <a:fontRef idx="minor">
          <a:schemeClr val="tx1"/>
        </a:fontRef>
      </xdr:style>
      <xdr:txBody>
        <a:bodyPr vertOverflow="clip" horzOverflow="clip" rtlCol="0" anchor="ctr"/>
        <a:lstStyle/>
        <a:p>
          <a:pPr algn="ctr"/>
          <a:r>
            <a:rPr lang="pt-PT" sz="1800">
              <a:solidFill>
                <a:schemeClr val="bg1"/>
              </a:solidFill>
              <a:latin typeface="Arial" panose="020B0604020202020204" pitchFamily="34" charset="0"/>
              <a:cs typeface="Arial" panose="020B0604020202020204" pitchFamily="34" charset="0"/>
            </a:rPr>
            <a:t>Enquadramento e Consulta</a:t>
          </a:r>
        </a:p>
      </xdr:txBody>
    </xdr:sp>
    <xdr:clientData/>
  </xdr:twoCellAnchor>
  <xdr:twoCellAnchor>
    <xdr:from>
      <xdr:col>8</xdr:col>
      <xdr:colOff>30692</xdr:colOff>
      <xdr:row>6</xdr:row>
      <xdr:rowOff>114469</xdr:rowOff>
    </xdr:from>
    <xdr:to>
      <xdr:col>12</xdr:col>
      <xdr:colOff>628120</xdr:colOff>
      <xdr:row>10</xdr:row>
      <xdr:rowOff>114512</xdr:rowOff>
    </xdr:to>
    <xdr:sp macro="" textlink="">
      <xdr:nvSpPr>
        <xdr:cNvPr id="4" name="Retângulo: Cantos Arredondados 3">
          <a:hlinkClick xmlns:r="http://schemas.openxmlformats.org/officeDocument/2006/relationships" r:id=""/>
          <a:extLst>
            <a:ext uri="{FF2B5EF4-FFF2-40B4-BE49-F238E27FC236}">
              <a16:creationId xmlns:a16="http://schemas.microsoft.com/office/drawing/2014/main" id="{44C91A2D-F9DB-4F03-8EDA-E878EEAC351C}"/>
            </a:ext>
          </a:extLst>
        </xdr:cNvPr>
        <xdr:cNvSpPr/>
      </xdr:nvSpPr>
      <xdr:spPr>
        <a:xfrm>
          <a:off x="4238625" y="4333875"/>
          <a:ext cx="3019425" cy="723900"/>
        </a:xfrm>
        <a:prstGeom prst="roundRect">
          <a:avLst/>
        </a:prstGeom>
        <a:solidFill>
          <a:schemeClr val="bg2">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tx1"/>
        </a:lnRef>
        <a:fillRef idx="2">
          <a:schemeClr val="tx1"/>
        </a:fillRef>
        <a:effectRef idx="1">
          <a:schemeClr val="tx1"/>
        </a:effectRef>
        <a:fontRef idx="minor">
          <a:schemeClr val="tx1"/>
        </a:fontRef>
      </xdr:style>
      <xdr:txBody>
        <a:bodyPr vertOverflow="clip" horzOverflow="clip" rtlCol="0" anchor="ctr"/>
        <a:lstStyle/>
        <a:p>
          <a:pPr algn="ctr"/>
          <a:r>
            <a:rPr lang="pt-PT" sz="1800">
              <a:solidFill>
                <a:schemeClr val="bg1"/>
              </a:solidFill>
              <a:latin typeface="Arial" panose="020B0604020202020204" pitchFamily="34" charset="0"/>
              <a:cs typeface="Arial" panose="020B0604020202020204" pitchFamily="34" charset="0"/>
            </a:rPr>
            <a:t>Lista de Metas</a:t>
          </a:r>
          <a:r>
            <a:rPr lang="pt-PT" sz="1800" baseline="0">
              <a:solidFill>
                <a:schemeClr val="bg1"/>
              </a:solidFill>
              <a:latin typeface="Arial" panose="020B0604020202020204" pitchFamily="34" charset="0"/>
              <a:cs typeface="Arial" panose="020B0604020202020204" pitchFamily="34" charset="0"/>
            </a:rPr>
            <a:t> Estratégicas</a:t>
          </a:r>
          <a:endParaRPr lang="pt-PT" sz="1800">
            <a:solidFill>
              <a:schemeClr val="bg1"/>
            </a:solidFill>
            <a:latin typeface="Arial" panose="020B0604020202020204" pitchFamily="34" charset="0"/>
            <a:cs typeface="Arial" panose="020B0604020202020204" pitchFamily="34" charset="0"/>
          </a:endParaRPr>
        </a:p>
      </xdr:txBody>
    </xdr:sp>
    <xdr:clientData/>
  </xdr:twoCellAnchor>
  <xdr:twoCellAnchor>
    <xdr:from>
      <xdr:col>13</xdr:col>
      <xdr:colOff>295275</xdr:colOff>
      <xdr:row>6</xdr:row>
      <xdr:rowOff>114469</xdr:rowOff>
    </xdr:from>
    <xdr:to>
      <xdr:col>18</xdr:col>
      <xdr:colOff>247120</xdr:colOff>
      <xdr:row>10</xdr:row>
      <xdr:rowOff>114512</xdr:rowOff>
    </xdr:to>
    <xdr:sp macro="" textlink="">
      <xdr:nvSpPr>
        <xdr:cNvPr id="5" name="Retângulo: Cantos Arredondados 4">
          <a:hlinkClick xmlns:r="http://schemas.openxmlformats.org/officeDocument/2006/relationships" r:id=""/>
          <a:extLst>
            <a:ext uri="{FF2B5EF4-FFF2-40B4-BE49-F238E27FC236}">
              <a16:creationId xmlns:a16="http://schemas.microsoft.com/office/drawing/2014/main" id="{9C5C5FCF-3380-4216-AFBE-F30025C52D6C}"/>
            </a:ext>
          </a:extLst>
        </xdr:cNvPr>
        <xdr:cNvSpPr/>
      </xdr:nvSpPr>
      <xdr:spPr>
        <a:xfrm>
          <a:off x="7553325" y="4333875"/>
          <a:ext cx="3000375" cy="723900"/>
        </a:xfrm>
        <a:prstGeom prst="roundRect">
          <a:avLst/>
        </a:prstGeom>
        <a:solidFill>
          <a:schemeClr val="bg2">
            <a:lumMod val="50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1">
          <a:schemeClr val="tx1"/>
        </a:lnRef>
        <a:fillRef idx="2">
          <a:schemeClr val="tx1"/>
        </a:fillRef>
        <a:effectRef idx="1">
          <a:schemeClr val="tx1"/>
        </a:effectRef>
        <a:fontRef idx="minor">
          <a:schemeClr val="tx1"/>
        </a:fontRef>
      </xdr:style>
      <xdr:txBody>
        <a:bodyPr vertOverflow="clip" horzOverflow="clip" rtlCol="0" anchor="ctr"/>
        <a:lstStyle/>
        <a:p>
          <a:pPr algn="ctr"/>
          <a:r>
            <a:rPr lang="pt-PT" sz="1800">
              <a:solidFill>
                <a:schemeClr val="bg1"/>
              </a:solidFill>
              <a:latin typeface="Arial" panose="020B0604020202020204" pitchFamily="34" charset="0"/>
              <a:cs typeface="Arial" panose="020B0604020202020204" pitchFamily="34" charset="0"/>
            </a:rPr>
            <a:t>Metas Estratégicas por IP</a:t>
          </a:r>
        </a:p>
      </xdr:txBody>
    </xdr:sp>
    <xdr:clientData/>
  </xdr:twoCellAnchor>
  <xdr:twoCellAnchor editAs="oneCell">
    <xdr:from>
      <xdr:col>2</xdr:col>
      <xdr:colOff>425451</xdr:colOff>
      <xdr:row>1</xdr:row>
      <xdr:rowOff>381001</xdr:rowOff>
    </xdr:from>
    <xdr:to>
      <xdr:col>5</xdr:col>
      <xdr:colOff>369606</xdr:colOff>
      <xdr:row>1</xdr:row>
      <xdr:rowOff>857251</xdr:rowOff>
    </xdr:to>
    <xdr:pic>
      <xdr:nvPicPr>
        <xdr:cNvPr id="7" name="Imagem 6">
          <a:extLst>
            <a:ext uri="{FF2B5EF4-FFF2-40B4-BE49-F238E27FC236}">
              <a16:creationId xmlns:a16="http://schemas.microsoft.com/office/drawing/2014/main" id="{241DA9A0-7C82-5652-35CF-7DCB39E8BF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9651" y="565151"/>
          <a:ext cx="1772955" cy="476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254001</xdr:colOff>
      <xdr:row>1</xdr:row>
      <xdr:rowOff>25400</xdr:rowOff>
    </xdr:from>
    <xdr:to>
      <xdr:col>1</xdr:col>
      <xdr:colOff>901701</xdr:colOff>
      <xdr:row>3</xdr:row>
      <xdr:rowOff>9241</xdr:rowOff>
    </xdr:to>
    <xdr:pic>
      <xdr:nvPicPr>
        <xdr:cNvPr id="3" name="Imagem 2">
          <a:extLst>
            <a:ext uri="{FF2B5EF4-FFF2-40B4-BE49-F238E27FC236}">
              <a16:creationId xmlns:a16="http://schemas.microsoft.com/office/drawing/2014/main" id="{1B71CD43-F4A6-4189-935B-1C8C604CD8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4001" y="203200"/>
          <a:ext cx="1263650" cy="3394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294</xdr:row>
      <xdr:rowOff>0</xdr:rowOff>
    </xdr:from>
    <xdr:to>
      <xdr:col>3</xdr:col>
      <xdr:colOff>1263650</xdr:colOff>
      <xdr:row>294</xdr:row>
      <xdr:rowOff>339441</xdr:rowOff>
    </xdr:to>
    <xdr:pic>
      <xdr:nvPicPr>
        <xdr:cNvPr id="3" name="Imagem 2">
          <a:extLst>
            <a:ext uri="{FF2B5EF4-FFF2-40B4-BE49-F238E27FC236}">
              <a16:creationId xmlns:a16="http://schemas.microsoft.com/office/drawing/2014/main" id="{D69EEE9A-BC52-4EB2-A013-7BF3211B39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91389" y="141929556"/>
          <a:ext cx="1263650" cy="339441"/>
        </a:xfrm>
        <a:prstGeom prst="rect">
          <a:avLst/>
        </a:prstGeom>
      </xdr:spPr>
    </xdr:pic>
    <xdr:clientData/>
  </xdr:twoCellAnchor>
  <xdr:twoCellAnchor editAs="oneCell">
    <xdr:from>
      <xdr:col>0</xdr:col>
      <xdr:colOff>218722</xdr:colOff>
      <xdr:row>0</xdr:row>
      <xdr:rowOff>183445</xdr:rowOff>
    </xdr:from>
    <xdr:to>
      <xdr:col>0</xdr:col>
      <xdr:colOff>1482372</xdr:colOff>
      <xdr:row>0</xdr:row>
      <xdr:rowOff>522886</xdr:rowOff>
    </xdr:to>
    <xdr:pic>
      <xdr:nvPicPr>
        <xdr:cNvPr id="4" name="Imagem 3">
          <a:extLst>
            <a:ext uri="{FF2B5EF4-FFF2-40B4-BE49-F238E27FC236}">
              <a16:creationId xmlns:a16="http://schemas.microsoft.com/office/drawing/2014/main" id="{65F59A93-BBA8-4157-BD73-9B6E5D90F4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8722" y="183445"/>
          <a:ext cx="1263650" cy="3394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310446</xdr:colOff>
      <xdr:row>1</xdr:row>
      <xdr:rowOff>14110</xdr:rowOff>
    </xdr:from>
    <xdr:to>
      <xdr:col>2</xdr:col>
      <xdr:colOff>201032</xdr:colOff>
      <xdr:row>2</xdr:row>
      <xdr:rowOff>211667</xdr:rowOff>
    </xdr:to>
    <xdr:pic>
      <xdr:nvPicPr>
        <xdr:cNvPr id="4" name="Imagem 3">
          <a:extLst>
            <a:ext uri="{FF2B5EF4-FFF2-40B4-BE49-F238E27FC236}">
              <a16:creationId xmlns:a16="http://schemas.microsoft.com/office/drawing/2014/main" id="{5D315DF2-11CB-4783-9E03-7D30E8A7FD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1557" y="465666"/>
          <a:ext cx="2416475" cy="64911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2:R438" totalsRowShown="0" headerRowDxfId="62" dataDxfId="60" headerRowBorderDxfId="61" tableBorderDxfId="59" totalsRowBorderDxfId="58">
  <autoFilter ref="A2:R438" xr:uid="{00000000-0009-0000-0100-000001000000}"/>
  <tableColumns count="18">
    <tableColumn id="3" xr3:uid="{00000000-0010-0000-0000-000003000000}" name="IP da Meta" dataDxfId="57"/>
    <tableColumn id="4" xr3:uid="{00000000-0010-0000-0000-000004000000}" name="Outros IP associados" dataDxfId="56"/>
    <tableColumn id="5" xr3:uid="{00000000-0010-0000-0000-000005000000}" name="ID da Meta" dataDxfId="55"/>
    <tableColumn id="6" xr3:uid="{00000000-0010-0000-0000-000006000000}" name="Descrição da Meta" dataDxfId="54"/>
    <tableColumn id="7" xr3:uid="{00000000-0010-0000-0000-000007000000}" name="Unidade" dataDxfId="53"/>
    <tableColumn id="8" xr3:uid="{00000000-0010-0000-0000-000008000000}" name="Ano Base" dataDxfId="52"/>
    <tableColumn id="9" xr3:uid="{00000000-0010-0000-0000-000009000000}" name="Valor Base" dataDxfId="51"/>
    <tableColumn id="10" xr3:uid="{00000000-0010-0000-0000-00000A000000}" name="Ano Final" dataDxfId="50"/>
    <tableColumn id="11" xr3:uid="{00000000-0010-0000-0000-00000B000000}" name="Valor Final" dataDxfId="49"/>
    <tableColumn id="12" xr3:uid="{00000000-0010-0000-0000-00000C000000}" name="Área Temática da Meta" dataDxfId="48"/>
    <tableColumn id="13" xr3:uid="{00000000-0010-0000-0000-00000D000000}" name="ODS" dataDxfId="47"/>
    <tableColumn id="37" xr3:uid="{00000000-0010-0000-0000-000025000000}" name="Estado da Meta" dataDxfId="46"/>
    <tableColumn id="14" xr3:uid="{00000000-0010-0000-0000-00000E000000}" name="Ano Intermédio da Meta (1)" dataDxfId="45"/>
    <tableColumn id="15" xr3:uid="{00000000-0010-0000-0000-00000F000000}" name="Valor Intermédio da Meta (1)" dataDxfId="44"/>
    <tableColumn id="16" xr3:uid="{00000000-0010-0000-0000-000010000000}" name="Ano Intermédio da Meta (2)" dataDxfId="43"/>
    <tableColumn id="17" xr3:uid="{00000000-0010-0000-0000-000011000000}" name="Valor Intermédio da Meta (2)" dataDxfId="42"/>
    <tableColumn id="18" xr3:uid="{00000000-0010-0000-0000-000012000000}" name="Ano Intermédio da Meta (3)" dataDxfId="41"/>
    <tableColumn id="19" xr3:uid="{00000000-0010-0000-0000-000013000000}" name="Valor Intermédio da Meta (3)"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13" displayName="Tabela13" ref="A1:AH480" totalsRowShown="0" headerRowDxfId="39" dataDxfId="37" headerRowBorderDxfId="38" tableBorderDxfId="36" totalsRowBorderDxfId="35">
  <autoFilter ref="A1:AH480" xr:uid="{00000000-0009-0000-0100-000002000000}">
    <filterColumn colId="5">
      <filters>
        <filter val="Atingir, em 2030, um peso da despesa em I&amp;D com objetivo ambiental na despesa em I&amp;D total de 17,1%."/>
        <filter val="Aumentar a abrangência dos trabalhadores da Adminstração Pública (AP) envolvidos em medidas de capacitação para a inovação e modernização (n.º de horas de formação)."/>
        <filter val="Aumentar o número de Espaços Cidadãos, Lojas de Cidadão e Espaços Empresa."/>
        <filter val="Duplicar, até 2030, o número de participantes em atividades desportivas náuticas."/>
      </filters>
    </filterColumn>
    <filterColumn colId="13">
      <filters>
        <filter val="Vigente"/>
      </filters>
    </filterColumn>
  </autoFilter>
  <tableColumns count="34">
    <tableColumn id="2" xr3:uid="{00000000-0010-0000-0100-000002000000}" name="ID_IP_Meta" dataDxfId="34"/>
    <tableColumn id="3" xr3:uid="{00000000-0010-0000-0100-000003000000}" name="IP_Meta" dataDxfId="33"/>
    <tableColumn id="27" xr3:uid="{00000000-0010-0000-0100-00001B000000}" name="ID_IPs_associados" dataDxfId="32"/>
    <tableColumn id="4" xr3:uid="{00000000-0010-0000-0100-000004000000}" name="IPs_associados" dataDxfId="31"/>
    <tableColumn id="5" xr3:uid="{00000000-0010-0000-0100-000005000000}" name="ID_Meta" dataDxfId="30"/>
    <tableColumn id="6" xr3:uid="{00000000-0010-0000-0100-000006000000}" name="Descrica_Meta" dataDxfId="29"/>
    <tableColumn id="7" xr3:uid="{00000000-0010-0000-0100-000007000000}" name="Unidade" dataDxfId="28"/>
    <tableColumn id="8" xr3:uid="{00000000-0010-0000-0100-000008000000}" name="Ano_Base" dataDxfId="27"/>
    <tableColumn id="9" xr3:uid="{00000000-0010-0000-0100-000009000000}" name="Valor_Base" dataDxfId="26"/>
    <tableColumn id="10" xr3:uid="{00000000-0010-0000-0100-00000A000000}" name="Ano_Final" dataDxfId="25"/>
    <tableColumn id="11" xr3:uid="{00000000-0010-0000-0100-00000B000000}" name="Valor_Final" dataDxfId="24"/>
    <tableColumn id="12" xr3:uid="{00000000-0010-0000-0100-00000C000000}" name="Area_Tematica_Meta" dataDxfId="23"/>
    <tableColumn id="13" xr3:uid="{00000000-0010-0000-0100-00000D000000}" name="ODS" dataDxfId="22"/>
    <tableColumn id="37" xr3:uid="{00000000-0010-0000-0100-000025000000}" name="Estado_Meta" dataDxfId="21"/>
    <tableColumn id="35" xr3:uid="{00000000-0010-0000-0100-000023000000}" name="Revoga_Meta_LMEIP24" dataDxfId="20"/>
    <tableColumn id="34" xr3:uid="{00000000-0010-0000-0100-000022000000}" name="ID_Meta_Revogada_LMEIP24" dataDxfId="19"/>
    <tableColumn id="33" xr3:uid="{00000000-0010-0000-0100-000021000000}" name="Revisao" dataDxfId="18"/>
    <tableColumn id="28" xr3:uid="{00000000-0010-0000-0100-00001C000000}" name="Metas_ODS" dataDxfId="17"/>
    <tableColumn id="29" xr3:uid="{00000000-0010-0000-0100-00001D000000}" name="Outros_ODS" dataDxfId="16"/>
    <tableColumn id="30" xr3:uid="{00000000-0010-0000-0100-00001E000000}" name="Outras_Metas_ODS" dataDxfId="15"/>
    <tableColumn id="14" xr3:uid="{00000000-0010-0000-0100-00000E000000}" name="Ano_Meta_Intermedia_1" dataDxfId="14"/>
    <tableColumn id="15" xr3:uid="{00000000-0010-0000-0100-00000F000000}" name="Valor_Meta_Intermedia_1" dataDxfId="13"/>
    <tableColumn id="16" xr3:uid="{00000000-0010-0000-0100-000010000000}" name="Ano_Meta_Intermedia_2" dataDxfId="12"/>
    <tableColumn id="17" xr3:uid="{00000000-0010-0000-0100-000011000000}" name="Valor_Meta_Intermedia_2" dataDxfId="11"/>
    <tableColumn id="18" xr3:uid="{00000000-0010-0000-0100-000012000000}" name="Ano_Meta_Intermedia_3" dataDxfId="10"/>
    <tableColumn id="19" xr3:uid="{00000000-0010-0000-0100-000013000000}" name="Valor_Meta_Intermedia_3" dataDxfId="9"/>
    <tableColumn id="20" xr3:uid="{00000000-0010-0000-0100-000014000000}" name="Indicador" dataDxfId="8"/>
    <tableColumn id="21" xr3:uid="{00000000-0010-0000-0100-000015000000}" name="Fonte_Indicador" dataDxfId="7"/>
    <tableColumn id="26" xr3:uid="{00000000-0010-0000-0100-00001A000000}" name="observacoes" dataDxfId="6"/>
    <tableColumn id="1" xr3:uid="{00000000-0010-0000-0100-000001000000}" name="ID_IP_A_1" dataDxfId="5">
      <calculatedColumnFormula>IF(Tabela13[[#This Row],[ID_IPs_associados]]="","",IFERROR(TRIM(INDEX(_xlfn.TEXTSPLIT(Tabela13[[#This Row],[ID_IPs_associados]],"|"),1,1)),""))</calculatedColumnFormula>
    </tableColumn>
    <tableColumn id="22" xr3:uid="{00000000-0010-0000-0100-000016000000}" name="ID_IP_A_2" dataDxfId="4">
      <calculatedColumnFormula>IF(Tabela13[[#This Row],[ID_IPs_associados]]="","",IFERROR(TRIM(INDEX(_xlfn.TEXTSPLIT(Tabela13[[#This Row],[ID_IPs_associados]],"|"),1,2)),""))</calculatedColumnFormula>
    </tableColumn>
    <tableColumn id="23" xr3:uid="{00000000-0010-0000-0100-000017000000}" name="ID_IP_A_3" dataDxfId="3">
      <calculatedColumnFormula>IF(Tabela13[[#This Row],[ID_IPs_associados]]="","",IFERROR(TRIM(INDEX(_xlfn.TEXTSPLIT(Tabela13[[#This Row],[ID_IPs_associados]],"|"),1,3)),""))</calculatedColumnFormula>
    </tableColumn>
    <tableColumn id="24" xr3:uid="{00000000-0010-0000-0100-000018000000}" name="ID_IP_A_4" dataDxfId="2">
      <calculatedColumnFormula>IF(Tabela13[[#This Row],[ID_IPs_associados]]="","",IFERROR(TRIM(INDEX(_xlfn.TEXTSPLIT(Tabela13[[#This Row],[ID_IPs_associados]],"|"),1,4)),""))</calculatedColumnFormula>
    </tableColumn>
    <tableColumn id="25" xr3:uid="{00000000-0010-0000-0100-000019000000}" name="ID_IP_A_5" dataDxfId="1">
      <calculatedColumnFormula>IF(Tabela13[[#This Row],[ID_IPs_associados]]="","",IFERROR(TRIM(INDEX(_xlfn.TEXTSPLIT(Tabela13[[#This Row],[ID_IPs_associados]],"|"),1,5)),""))</calculatedColumnFormula>
    </tableColumn>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IPs" displayName="IPs" ref="A1:C56" totalsRowShown="0" headerRowDxfId="0">
  <autoFilter ref="A1:C56" xr:uid="{00000000-0009-0000-0100-000003000000}">
    <filterColumn colId="2">
      <customFilters>
        <customFilter operator="notEqual" val=" "/>
      </customFilters>
    </filterColumn>
  </autoFilter>
  <sortState xmlns:xlrd2="http://schemas.microsoft.com/office/spreadsheetml/2017/richdata2" ref="A3:C56">
    <sortCondition ref="A3:A56"/>
  </sortState>
  <tableColumns count="3">
    <tableColumn id="2" xr3:uid="{00000000-0010-0000-0200-000002000000}" name="Nome_IP"/>
    <tableColumn id="4" xr3:uid="{00000000-0010-0000-0200-000004000000}" name="ID"/>
    <tableColumn id="3" xr3:uid="{00000000-0010-0000-0200-000003000000}" name="Observações"/>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s://ec.europa.eu/eurostat/databrowser/view/tepsr_sp210__custom_12399810/default/table?lang=en" TargetMode="External"/><Relationship Id="rId21" Type="http://schemas.openxmlformats.org/officeDocument/2006/relationships/hyperlink" Target="https://apambiente.pt/sites/default/files/_Clima/Inventarios/20240520/IIR2024_15May.pdf" TargetMode="External"/><Relationship Id="rId42" Type="http://schemas.openxmlformats.org/officeDocument/2006/relationships/hyperlink" Target="https://www.ine.pt/xportal/xmain?xpid=INE&amp;xpgid=ine_indicadores&amp;indOcorrCod=0014079&amp;contexto=bd&amp;selTab=tab2" TargetMode="External"/><Relationship Id="rId47" Type="http://schemas.openxmlformats.org/officeDocument/2006/relationships/hyperlink" Target="https://www.ine.pt/xportal/xmain?xpid=INE&amp;xpgid=ine_indicadores&amp;indOcorrCod=0009681&amp;contexto=bd&amp;selTab=tab2" TargetMode="External"/><Relationship Id="rId63" Type="http://schemas.openxmlformats.org/officeDocument/2006/relationships/hyperlink" Target="https://poseur.portugal2020.pt/media/44184/relat%C3%B3rio-execu%C3%A7%C3%A3o-anual-poseur-2022-vers%C3%A3o-final.pdf" TargetMode="External"/><Relationship Id="rId68" Type="http://schemas.openxmlformats.org/officeDocument/2006/relationships/hyperlink" Target="https://www.ine.pt/xportal/xmain?xpid=INE&amp;xpgid=ine_indicadores&amp;indOcorrCod=0012194&amp;contexto=bd&amp;selTab=tab2" TargetMode="External"/><Relationship Id="rId84" Type="http://schemas.openxmlformats.org/officeDocument/2006/relationships/hyperlink" Target="https://www.dgeg.gov.pt/pt/areas-setoriais/energia/eficiencia-energetica/estrategia-de-longo-prazo-para-a-renovacao-de-edificios/" TargetMode="External"/><Relationship Id="rId89" Type="http://schemas.openxmlformats.org/officeDocument/2006/relationships/hyperlink" Target="https://ec.europa.eu/eurostat/databrowser/view/hlth_hlye__custom_22538258/default/table" TargetMode="External"/><Relationship Id="rId16" Type="http://schemas.openxmlformats.org/officeDocument/2006/relationships/hyperlink" Target="https://ec.europa.eu/eurostat/databrowser/view/tsc00001__custom_12331347/default/table?lang=en" TargetMode="External"/><Relationship Id="rId11" Type="http://schemas.openxmlformats.org/officeDocument/2006/relationships/hyperlink" Target="https://ec.europa.eu/eurostat/databrowser/view/isoc_eb_ai/default/table?lang=en" TargetMode="External"/><Relationship Id="rId32" Type="http://schemas.openxmlformats.org/officeDocument/2006/relationships/hyperlink" Target="https://ec.europa.eu/eurostat/databrowser/view/ilc_li11/default/table?lang=en" TargetMode="External"/><Relationship Id="rId37" Type="http://schemas.openxmlformats.org/officeDocument/2006/relationships/hyperlink" Target="https://ec.europa.eu/eurostat/databrowser/view/tessi190/default/table?lang=en&amp;category=t_ilc.t_ilc_ip.t_ilc_di" TargetMode="External"/><Relationship Id="rId53" Type="http://schemas.openxmlformats.org/officeDocument/2006/relationships/hyperlink" Target="https://www.ine.pt/xurl/doc/723573650" TargetMode="External"/><Relationship Id="rId58" Type="http://schemas.openxmlformats.org/officeDocument/2006/relationships/hyperlink" Target="https://www.ine.pt/xportal/xmain?xpid=INE&amp;xpgid=ine_indicadores&amp;indOcorrCod=0008663&amp;xlang=pt&amp;contexto=bd&amp;selTab=tab2" TargetMode="External"/><Relationship Id="rId74" Type="http://schemas.openxmlformats.org/officeDocument/2006/relationships/hyperlink" Target="https://www.ine.pt/xportal/xmain?xpid=INE&amp;xpgid=ine_indicadores&amp;indOcorrCod=0013537&amp;contexto=bd&amp;selTab=tab2" TargetMode="External"/><Relationship Id="rId79" Type="http://schemas.openxmlformats.org/officeDocument/2006/relationships/hyperlink" Target="https://www.ine.pt/xportal/xmain?xpid=INE&amp;xpgid=ine_indicadores&amp;indOcorrCod=0009961&amp;xlang=pt&amp;contexto=bd&amp;selTab=tab2" TargetMode="External"/><Relationship Id="rId102" Type="http://schemas.openxmlformats.org/officeDocument/2006/relationships/table" Target="../tables/table2.xml"/><Relationship Id="rId5" Type="http://schemas.openxmlformats.org/officeDocument/2006/relationships/hyperlink" Target="https://ec.europa.eu/eurostat/databrowser/view/isoc_e_dii/default/table?lang=en&amp;category=isoc.isoc_e" TargetMode="External"/><Relationship Id="rId90" Type="http://schemas.openxmlformats.org/officeDocument/2006/relationships/hyperlink" Target="https://www.ine.pt/xportal/xmain?xpid=INE&amp;xpgid=ine_indicadores&amp;indOcorrCod=0008044&amp;selTab=tab0" TargetMode="External"/><Relationship Id="rId95" Type="http://schemas.openxmlformats.org/officeDocument/2006/relationships/hyperlink" Target="https://www.ine.pt/xportal/xmain?xpid=INE&amp;xpgid=ine_indicadores&amp;indOcorrCod=0011476&amp;xlang=pt&amp;contexto=bd&amp;selTab=tab2" TargetMode="External"/><Relationship Id="rId22" Type="http://schemas.openxmlformats.org/officeDocument/2006/relationships/hyperlink" Target="https://apambiente.pt/sites/default/files/_Clima/Inventarios/20240520/IIR2024_15May.pdf" TargetMode="External"/><Relationship Id="rId27" Type="http://schemas.openxmlformats.org/officeDocument/2006/relationships/hyperlink" Target="https://ec.europa.eu/eurostat/databrowser/view/edat_lfse_22__custom_12193053/default/table?lang=en" TargetMode="External"/><Relationship Id="rId43" Type="http://schemas.openxmlformats.org/officeDocument/2006/relationships/hyperlink" Target="https://onpe.pt/numeros/indicadores/" TargetMode="External"/><Relationship Id="rId48" Type="http://schemas.openxmlformats.org/officeDocument/2006/relationships/hyperlink" Target="https://www.icad.pt/DocumentList/Index/94?languageId=0" TargetMode="External"/><Relationship Id="rId64" Type="http://schemas.openxmlformats.org/officeDocument/2006/relationships/hyperlink" Target="https://poseur.portugal2020.pt/media/44184/relat%C3%B3rio-execu%C3%A7%C3%A3o-anual-poseur-2022-vers%C3%A3o-final.pdf" TargetMode="External"/><Relationship Id="rId69" Type="http://schemas.openxmlformats.org/officeDocument/2006/relationships/hyperlink" Target="https://www.ine.pt/xportal/xmain?xpid=INE&amp;xpgid=ine_indicadores&amp;indOcorrCod=0008270&amp;contexto=bd&amp;selTab=tab2" TargetMode="External"/><Relationship Id="rId80" Type="http://schemas.openxmlformats.org/officeDocument/2006/relationships/hyperlink" Target="https://www.ine.pt/xportal/xmain?xpid=INE&amp;xpgid=ine_indicadores&amp;indOcorrCod=0009717&amp;xlang=pt&amp;contexto=bd&amp;selTab=tab2" TargetMode="External"/><Relationship Id="rId85" Type="http://schemas.openxmlformats.org/officeDocument/2006/relationships/hyperlink" Target="https://www.dgeg.gov.pt/pt/estatistica/energia/" TargetMode="External"/><Relationship Id="rId12" Type="http://schemas.openxmlformats.org/officeDocument/2006/relationships/hyperlink" Target="https://ec.europa.eu/eurostat/databrowser/view/isoc_sks_itsps/default/table?lang=en&amp;category=isoc.isoc_sk.isoc_sks.isoc_skslf" TargetMode="External"/><Relationship Id="rId17" Type="http://schemas.openxmlformats.org/officeDocument/2006/relationships/hyperlink" Target="https://www.ine.pt/xportal/xmain?xpid=INE&amp;xpgid=ine_indicadores&amp;indOcorrCod=0008782&amp;xlang=pt&amp;contexto=bd&amp;selTab=tab2" TargetMode="External"/><Relationship Id="rId25" Type="http://schemas.openxmlformats.org/officeDocument/2006/relationships/hyperlink" Target="https://ec.europa.eu/eurostat/databrowser/view/tps00199__custom_12051225/default/table?lang=en" TargetMode="External"/><Relationship Id="rId33" Type="http://schemas.openxmlformats.org/officeDocument/2006/relationships/hyperlink" Target="https://ec.europa.eu/eurostat/databrowser/view/TEPSR_LM420__custom_12400724/default/table?lang=en" TargetMode="External"/><Relationship Id="rId38" Type="http://schemas.openxmlformats.org/officeDocument/2006/relationships/hyperlink" Target="https://ec.europa.eu/eurostat/databrowser/view/isoc_sk_dskl_i21/default/table?lang=en" TargetMode="External"/><Relationship Id="rId46" Type="http://schemas.openxmlformats.org/officeDocument/2006/relationships/hyperlink" Target="https://onpe.pt/numeros/indicadores/" TargetMode="External"/><Relationship Id="rId59" Type="http://schemas.openxmlformats.org/officeDocument/2006/relationships/hyperlink" Target="https://bpstat.bportugal.pt/serie/12564755" TargetMode="External"/><Relationship Id="rId67" Type="http://schemas.openxmlformats.org/officeDocument/2006/relationships/hyperlink" Target="https://www.ine.pt/xportal/xmain?xpid=INE&amp;xpgid=ine_indicadores&amp;indOcorrCod=0009140&amp;contexto=bd&amp;selTab=tab2%20e%20popula&#231;&#227;o." TargetMode="External"/><Relationship Id="rId20" Type="http://schemas.openxmlformats.org/officeDocument/2006/relationships/hyperlink" Target="https://apambiente.pt/sites/default/files/_Clima/Inventarios/20240520/IIR2024_15May.pdf" TargetMode="External"/><Relationship Id="rId41" Type="http://schemas.openxmlformats.org/officeDocument/2006/relationships/hyperlink" Target="https://apambiente.pt/destaque2/raru-2022-relatorio-anual-de-residuos-urbanos" TargetMode="External"/><Relationship Id="rId54" Type="http://schemas.openxmlformats.org/officeDocument/2006/relationships/hyperlink" Target="https://www.ine.pt/xportal/xmain?xpid=INE&amp;xpgid=ine_perfsdg&amp;objetivo=14&amp;indicador=14.5&amp;indicador2=14.5.1" TargetMode="External"/><Relationship Id="rId62" Type="http://schemas.openxmlformats.org/officeDocument/2006/relationships/hyperlink" Target="https://www.ine.pt/xportal/xmain?xpid=INE&amp;xpgid=ine_indicadores&amp;indOcorrCod=0009616&amp;xlang=pt&amp;contexto=bd&amp;selTab=tab2" TargetMode="External"/><Relationship Id="rId70" Type="http://schemas.openxmlformats.org/officeDocument/2006/relationships/hyperlink" Target="https://www.ine.pt/xportal/xmain?xpid=INE&amp;xpgid=ine_indicadores&amp;indOcorrCod=0008269&amp;selTab=tab0" TargetMode="External"/><Relationship Id="rId75" Type="http://schemas.openxmlformats.org/officeDocument/2006/relationships/hyperlink" Target="https://www.ine.pt/xportal/xmain?xpid=INE&amp;xpgid=ine_cnacionais2010b2021&amp;perfil=662092481&amp;INST=659229327&amp;contexto=am&amp;ct=1787759956590" TargetMode="External"/><Relationship Id="rId83" Type="http://schemas.openxmlformats.org/officeDocument/2006/relationships/hyperlink" Target="https://www.ine.pt/xportal/xmain?xpid=INE&amp;xpgid=ine_indicadores&amp;indOcorrCod=0009752&amp;xlang=pt&amp;contexto=bd&amp;selTab=tab2" TargetMode="External"/><Relationship Id="rId88" Type="http://schemas.openxmlformats.org/officeDocument/2006/relationships/hyperlink" Target="https://ec.europa.eu/eurostat/databrowser/view/hlth_hlye__custom_22538234/default/table" TargetMode="External"/><Relationship Id="rId91" Type="http://schemas.openxmlformats.org/officeDocument/2006/relationships/hyperlink" Target="https://www.acss.min-saude.pt/wp-content/uploads/2022/09/Relat%C3%B3rio-de-Acesso-2021.pdf" TargetMode="External"/><Relationship Id="rId96" Type="http://schemas.openxmlformats.org/officeDocument/2006/relationships/hyperlink" Target="https://ec.europa.eu/eurostat/databrowser/view/aei_pr_soiler__custom_22540856/default/table" TargetMode="External"/><Relationship Id="rId1" Type="http://schemas.openxmlformats.org/officeDocument/2006/relationships/hyperlink" Target="https://www.dgeg.gov.pt/pt/areas-setoriais/energia/eficiencia-energetica/estrategia-de-longo-prazo-para-a-renovacao-de-edificios/" TargetMode="External"/><Relationship Id="rId6" Type="http://schemas.openxmlformats.org/officeDocument/2006/relationships/hyperlink" Target="https://ecoreport.startupportugal.com/" TargetMode="External"/><Relationship Id="rId15" Type="http://schemas.openxmlformats.org/officeDocument/2006/relationships/hyperlink" Target="https://ec.europa.eu/eurostat/databrowser/view/tsc00001__custom_12331347/default/table?lang=en" TargetMode="External"/><Relationship Id="rId23" Type="http://schemas.openxmlformats.org/officeDocument/2006/relationships/hyperlink" Target="https://rea.apambiente.pt/content/qualidade-do-ar-0" TargetMode="External"/><Relationship Id="rId28" Type="http://schemas.openxmlformats.org/officeDocument/2006/relationships/hyperlink" Target="https://ec.europa.eu/eurostat/databrowser/view/sdg_08_40__custom_12400483/default/table?lang=en" TargetMode="External"/><Relationship Id="rId36" Type="http://schemas.openxmlformats.org/officeDocument/2006/relationships/hyperlink" Target="https://www.ine.pt/xportal/xmain?xpid=INE&amp;xpgid=ine_indicadores&amp;indOcorrCod=0012938&amp;selTab=tab0" TargetMode="External"/><Relationship Id="rId49" Type="http://schemas.openxmlformats.org/officeDocument/2006/relationships/hyperlink" Target="https://www.icad.pt/DocumentList/GetFile?id=608&amp;languageId=1" TargetMode="External"/><Relationship Id="rId57" Type="http://schemas.openxmlformats.org/officeDocument/2006/relationships/hyperlink" Target="https://www.ine.pt/xportal/xmain?xpid=INE&amp;xpgid=ine_indicadores&amp;indOcorrCod=0014727&amp;contexto=bd&amp;selTab=tab2" TargetMode="External"/><Relationship Id="rId10" Type="http://schemas.openxmlformats.org/officeDocument/2006/relationships/hyperlink" Target="https://ec.europa.eu/eurostat/databrowser/view/isoc_sks_itspt/default/table?lang=en&amp;category=isoc.isoc_sk.isoc_sks.isoc_skslf" TargetMode="External"/><Relationship Id="rId31" Type="http://schemas.openxmlformats.org/officeDocument/2006/relationships/hyperlink" Target="https://ec.europa.eu/eurostat/databrowser/view/ilc_mdho06q__custom_12401579/default/table?lang=en" TargetMode="External"/><Relationship Id="rId44" Type="http://schemas.openxmlformats.org/officeDocument/2006/relationships/hyperlink" Target="https://onpe.pt/numeros/indicadores/" TargetMode="External"/><Relationship Id="rId52" Type="http://schemas.openxmlformats.org/officeDocument/2006/relationships/hyperlink" Target="https://www.ine.pt/xportal/xmain?xpid=INE&amp;xpgid=ine_indicadores&amp;indOcorrCod=0013345&amp;contexto=bd&amp;selTab=tab2" TargetMode="External"/><Relationship Id="rId60" Type="http://schemas.openxmlformats.org/officeDocument/2006/relationships/hyperlink" Target="https://app.parlamento.pt/webutils/docs/doc.pdf?path=panKnHe03M25LF5a3Qa6Llov%2BekPuRbllBZj%2FnwHkD59%2BHRrrLzA0Zo%2BIwbKGrj%2F17w8xGg%2FbIz9QpAvwFKyyIIZ8RFy2iXiMVsq3mGPa4UZRlcl5p4iAlM%2F2KuU6cMNCOd9f08RsTwT6JzWUopFhFvtrZPHJyViF4J1I8mCnTKYGnN8kf6NiZrct7ss9YJDc1AqK5JQJl1v5YwTfeLRR2tSROHnhqifA8t84rEaj0D28YZOC3kS4YzUEyuQj4vuWtUqag1tPpoBYf3r2ZTjwRy4uh%2FDJ%2FZNn5cuoSaJr4733HW1Pw54VZWgXiIy4tqDXfGLJEhvMHoOB1zdKsIl6w%3D%3D&amp;fich=Nota+Explicativa_MC.pdf&amp;Inline=true&amp;ct=1787759486996" TargetMode="External"/><Relationship Id="rId65" Type="http://schemas.openxmlformats.org/officeDocument/2006/relationships/hyperlink" Target="https://www.ine.pt/xportal/xmain?xpid=INE&amp;xpgid=ine_indicadores&amp;indOcorrCod=0011469&amp;xlang=pt&amp;contexto=bd&amp;selTab=tab2" TargetMode="External"/><Relationship Id="rId73" Type="http://schemas.openxmlformats.org/officeDocument/2006/relationships/hyperlink" Target="https://www.sgifr.gov.pt/estatisticas-incendios-rurais" TargetMode="External"/><Relationship Id="rId78" Type="http://schemas.openxmlformats.org/officeDocument/2006/relationships/hyperlink" Target="https://ec.europa.eu/eurostat/databrowser/view/sdg_05_20/default/table?lang=en" TargetMode="External"/><Relationship Id="rId81" Type="http://schemas.openxmlformats.org/officeDocument/2006/relationships/hyperlink" Target="https://www.ine.pt/xportal/xmain?xpid=INE&amp;xpgid=cn_quadros&amp;boui=675426592" TargetMode="External"/><Relationship Id="rId86" Type="http://schemas.openxmlformats.org/officeDocument/2006/relationships/hyperlink" Target="https://ec.europa.eu/eurostat/databrowser/view/tran_hv_frmod/default/table?lang=en&amp;category=tran.tran_hv_ms" TargetMode="External"/><Relationship Id="rId94" Type="http://schemas.openxmlformats.org/officeDocument/2006/relationships/hyperlink" Target="https://www.ine.pt/xportal/xmain?xpid=INE&amp;xpgid=ine_indicadores&amp;indOcorrCod=0011478&amp;xlang=pt&amp;contexto=bd&amp;selTab=tab2" TargetMode="External"/><Relationship Id="rId99" Type="http://schemas.openxmlformats.org/officeDocument/2006/relationships/hyperlink" Target="https://rea.apambiente.pt/content/%C3%A1rea-agr%C3%ADcola-em-produ%C3%A7%C3%A3o-biol%C3%B3gica" TargetMode="External"/><Relationship Id="rId101" Type="http://schemas.openxmlformats.org/officeDocument/2006/relationships/printerSettings" Target="../printerSettings/printerSettings4.bin"/><Relationship Id="rId4" Type="http://schemas.openxmlformats.org/officeDocument/2006/relationships/hyperlink" Target="https://www.ine.pt/xportal/xmain?xpid=INE&amp;xpgid=ine_indicadores&amp;indOcorrCod=0013117&amp;contexto=bd&amp;selTab=tab2" TargetMode="External"/><Relationship Id="rId9" Type="http://schemas.openxmlformats.org/officeDocument/2006/relationships/hyperlink" Target="https://ec.europa.eu/eurostat/databrowser/view/isoc_cicce_use__custom_19810260/default/table" TargetMode="External"/><Relationship Id="rId13" Type="http://schemas.openxmlformats.org/officeDocument/2006/relationships/hyperlink" Target="https://op.europa.eu/en/publication-detail/-/publication/9416bef8-4736-11f0-85ba-01aa75ed71a1/language-en" TargetMode="External"/><Relationship Id="rId18" Type="http://schemas.openxmlformats.org/officeDocument/2006/relationships/hyperlink" Target="https://ec.europa.eu/eurostat/databrowser/view/pat_ep_tot__custom_12332670/default/table?lang=en" TargetMode="External"/><Relationship Id="rId39" Type="http://schemas.openxmlformats.org/officeDocument/2006/relationships/hyperlink" Target="https://www.ine.pt/xportal/xmain?xpid=INE&amp;xpgid=ine_indicadores&amp;indOcorrCod=0001473&amp;contexto=bd&amp;selTab=tab2" TargetMode="External"/><Relationship Id="rId34" Type="http://schemas.openxmlformats.org/officeDocument/2006/relationships/hyperlink" Target="https://ec.europa.eu/eurostat/databrowser/view/TEPSR_SP200__custom_11927315/default/table?lang=en" TargetMode="External"/><Relationship Id="rId50" Type="http://schemas.openxmlformats.org/officeDocument/2006/relationships/hyperlink" Target="https://www.ine.pt/xportal/xmain?xpid=INE&amp;xpgid=ine_indicadores&amp;indOcorrCod=0006257&amp;contexto=bd&amp;selTab=tab2" TargetMode="External"/><Relationship Id="rId55" Type="http://schemas.openxmlformats.org/officeDocument/2006/relationships/hyperlink" Target="https://www.ine.pt/xportal/xmain?xpid=INE&amp;xpgid=ine_indicadores&amp;indOcorrCod=0012617&amp;contexto=bd&amp;selTab=tab2&amp;xlang=PT" TargetMode="External"/><Relationship Id="rId76" Type="http://schemas.openxmlformats.org/officeDocument/2006/relationships/hyperlink" Target="https://digital-decade-desi.digital-strategy.ec.europa.eu/datasets/desi/charts/desi-indicators?period=desi_2024&amp;indicator=desi_dps_cit&amp;breakdown=egov_le_cit&amp;unit=egov_score&amp;country=AT,BE,BG,HR,CY,CZ,DK,EE,EU,FI,FR,DE,EL,HU,IE,IT,LV,LT,LU,MT,NL,PL,PT,RO,SK,SI,ES,SE" TargetMode="External"/><Relationship Id="rId97" Type="http://schemas.openxmlformats.org/officeDocument/2006/relationships/hyperlink" Target="https://ec.europa.eu/eurostat/databrowser/view/sdg_06_60__custom_22541010/default/table" TargetMode="External"/><Relationship Id="rId7" Type="http://schemas.openxmlformats.org/officeDocument/2006/relationships/hyperlink" Target="https://www.autenticacao.gov.pt/estatisticas-de-chave-movel-digital" TargetMode="External"/><Relationship Id="rId71" Type="http://schemas.openxmlformats.org/officeDocument/2006/relationships/hyperlink" Target="https://www.ine.pt/xportal/xmain?xpid=INE&amp;xpgid=ine_indicadores&amp;indOcorrCod=0011305&amp;xlang=pt&amp;contexto=bd&amp;selTab=tab2" TargetMode="External"/><Relationship Id="rId92" Type="http://schemas.openxmlformats.org/officeDocument/2006/relationships/hyperlink" Target="https://ec.europa.eu/eurostat/databrowser/view/hlth_silc_08__custom_22539938/default/table" TargetMode="External"/><Relationship Id="rId2" Type="http://schemas.openxmlformats.org/officeDocument/2006/relationships/hyperlink" Target="https://www.ine.pt/xportal/xmain?xpid=INE&amp;xpgid=ine_indicadores&amp;indOcorrCod=0012195&amp;contexto=bd&amp;selTab=tab2" TargetMode="External"/><Relationship Id="rId29" Type="http://schemas.openxmlformats.org/officeDocument/2006/relationships/hyperlink" Target="https://www.ine.pt/xportal/xmain?xpid=INE&amp;xpgid=ine_indicadores&amp;indOcorrCod=0008092&amp;contexto=bd&amp;selTab=tab2" TargetMode="External"/><Relationship Id="rId24" Type="http://schemas.openxmlformats.org/officeDocument/2006/relationships/hyperlink" Target="https://www.ine.pt/xportal/xmain?xpid=INE&amp;xpgid=ine_indicadores&amp;indOcorrCod=0012182&amp;xlang=pt&amp;contexto=bd&amp;selTab=tab2" TargetMode="External"/><Relationship Id="rId40" Type="http://schemas.openxmlformats.org/officeDocument/2006/relationships/hyperlink" Target="https://www.ine.pt/xportal/xmain?xpid=INE&amp;xpgid=ine_indicadores&amp;indOcorrCod=0011137&amp;xlang=pt&amp;contexto=bd&amp;selTab=tab2" TargetMode="External"/><Relationship Id="rId45" Type="http://schemas.openxmlformats.org/officeDocument/2006/relationships/hyperlink" Target="https://onpe.pt/numeros/indicadores/" TargetMode="External"/><Relationship Id="rId66" Type="http://schemas.openxmlformats.org/officeDocument/2006/relationships/hyperlink" Target="https://www.ine.pt/xportal/xmain?xpid=INE&amp;xpgid=ine_indicadores&amp;indOcorrCod=0006127&amp;contexto=bd&amp;selTab=tab2" TargetMode="External"/><Relationship Id="rId87" Type="http://schemas.openxmlformats.org/officeDocument/2006/relationships/hyperlink" Target="https://ec.europa.eu/eurostat/databrowser/view/tran_hv_psmod/default/table?lang=en&amp;category=tran.tran_hv_ms" TargetMode="External"/><Relationship Id="rId61" Type="http://schemas.openxmlformats.org/officeDocument/2006/relationships/hyperlink" Target="https://www.ine.pt/xportal/xmain?xpid=INE&amp;xpgid=ine_indicadores&amp;indOcorrCod=0009199&amp;contexto=bd&amp;selTab=tab2" TargetMode="External"/><Relationship Id="rId82" Type="http://schemas.openxmlformats.org/officeDocument/2006/relationships/hyperlink" Target="https://www.ine.pt/xportal/xmain?xpid=INE&amp;xpgid=cn_quadros&amp;boui=675426592" TargetMode="External"/><Relationship Id="rId19" Type="http://schemas.openxmlformats.org/officeDocument/2006/relationships/hyperlink" Target="https://apambiente.pt/sites/default/files/_Clima/Inventarios/20240520/IIR2024_15May.pdf" TargetMode="External"/><Relationship Id="rId14" Type="http://schemas.openxmlformats.org/officeDocument/2006/relationships/hyperlink" Target="https://ec.europa.eu/eurostat/databrowser/view/isoc_sk_dskl_i21/default/table?lang=en" TargetMode="External"/><Relationship Id="rId30" Type="http://schemas.openxmlformats.org/officeDocument/2006/relationships/hyperlink" Target="https://ec.europa.eu/eurostat/databrowser/view/tessi302__custom_11998618/default/table?lang=en" TargetMode="External"/><Relationship Id="rId35" Type="http://schemas.openxmlformats.org/officeDocument/2006/relationships/hyperlink" Target="https://ec.europa.eu/eurostat/databrowser/view/SDG_05_20__custom_12040414/default/table?lang=en" TargetMode="External"/><Relationship Id="rId56" Type="http://schemas.openxmlformats.org/officeDocument/2006/relationships/hyperlink" Target="https://www.ine.pt/xportal/xmain?xpid=INE&amp;xpgid=ine_indicadores&amp;indOcorrCod=0014403&amp;contexto=bd&amp;selTab=tab2" TargetMode="External"/><Relationship Id="rId77" Type="http://schemas.openxmlformats.org/officeDocument/2006/relationships/hyperlink" Target="https://ec.europa.eu/eurostat/databrowser/view/sdg_05_20/default/table?lang=en" TargetMode="External"/><Relationship Id="rId100" Type="http://schemas.openxmlformats.org/officeDocument/2006/relationships/hyperlink" Target="https://www.ine.pt/xportal/xmain?xpid=INE&amp;xpgid=ine_indicadores&amp;indOcorrCod=0008156&amp;contexto=bd&amp;selTab=tab2" TargetMode="External"/><Relationship Id="rId8" Type="http://schemas.openxmlformats.org/officeDocument/2006/relationships/hyperlink" Target="https://ec.europa.eu/eurostat/databrowser/view/isoc_cbt__custom_19810103/default/table" TargetMode="External"/><Relationship Id="rId51" Type="http://schemas.openxmlformats.org/officeDocument/2006/relationships/hyperlink" Target="https://estatisticas-educacao.dgeec.medu.pt/regioesemnumeros/indicadores/taxas_escolarizacao.asp" TargetMode="External"/><Relationship Id="rId72" Type="http://schemas.openxmlformats.org/officeDocument/2006/relationships/hyperlink" Target="https://ec.europa.eu/eurostat/databrowser/view/lfsa_urgaed__custom_13886063/bookmark/table?lang=en&amp;bookmarkId=c2a537f4-a822-4696-bf15-263ca884fad6&amp;c=1732524129813" TargetMode="External"/><Relationship Id="rId93" Type="http://schemas.openxmlformats.org/officeDocument/2006/relationships/hyperlink" Target="https://www.acss.min-saude.pt/wp-content/uploads/2022/09/Relat%C3%B3rio-de-Acesso-2021.pdf" TargetMode="External"/><Relationship Id="rId98" Type="http://schemas.openxmlformats.org/officeDocument/2006/relationships/hyperlink" Target="https://ec.europa.eu/eurostat/databrowser/view/lfsa_eegatm__custom_22541429/default/table" TargetMode="External"/><Relationship Id="rId3" Type="http://schemas.openxmlformats.org/officeDocument/2006/relationships/hyperlink" Target="https://www.ine.pt/xportal/xmain?xpid=INE&amp;xpgid=ine_indicadores&amp;indOcorrCod=0006612&amp;xlang=pt&amp;contexto=bd&amp;selTab=tab2" TargetMode="External"/></Relationships>
</file>

<file path=xl/worksheets/_rels/sheet6.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6DA27-2029-49F4-8DD6-0B75388F1372}">
  <sheetPr>
    <tabColor theme="7" tint="-0.49995422223578601"/>
  </sheetPr>
  <dimension ref="A1:AZ1498"/>
  <sheetViews>
    <sheetView tabSelected="1" topLeftCell="C2" workbookViewId="0">
      <selection activeCell="C2" sqref="C2:S2"/>
    </sheetView>
  </sheetViews>
  <sheetFormatPr defaultRowHeight="14.5" x14ac:dyDescent="0.35"/>
  <cols>
    <col min="1" max="2" width="4.1796875" style="100" customWidth="1"/>
    <col min="20" max="52" width="9" style="100"/>
  </cols>
  <sheetData>
    <row r="1" spans="2:19" s="100" customFormat="1" x14ac:dyDescent="0.35"/>
    <row r="2" spans="2:19" ht="123" customHeight="1" x14ac:dyDescent="0.5">
      <c r="B2" s="101"/>
      <c r="C2" s="6" t="s">
        <v>1481</v>
      </c>
      <c r="D2" s="6"/>
      <c r="E2" s="6"/>
      <c r="F2" s="6"/>
      <c r="G2" s="6"/>
      <c r="H2" s="6"/>
      <c r="I2" s="6"/>
      <c r="J2" s="6"/>
      <c r="K2" s="6"/>
      <c r="L2" s="6"/>
      <c r="M2" s="6"/>
      <c r="N2" s="6"/>
      <c r="O2" s="6"/>
      <c r="P2" s="6"/>
      <c r="Q2" s="6"/>
      <c r="R2" s="6"/>
      <c r="S2" s="6"/>
    </row>
    <row r="3" spans="2:19" s="100" customFormat="1" hidden="1" x14ac:dyDescent="0.35">
      <c r="B3" s="102"/>
      <c r="C3" s="96"/>
      <c r="D3" s="106"/>
      <c r="E3" s="107"/>
      <c r="F3" s="107"/>
      <c r="G3" s="107"/>
      <c r="H3" s="107"/>
      <c r="I3" s="107"/>
      <c r="J3" s="107"/>
      <c r="K3" s="107"/>
      <c r="L3" s="107"/>
      <c r="M3" s="107"/>
      <c r="N3" s="107"/>
      <c r="O3" s="107"/>
      <c r="P3" s="107"/>
      <c r="Q3" s="107"/>
      <c r="R3" s="107"/>
      <c r="S3" s="107"/>
    </row>
    <row r="4" spans="2:19" ht="175" customHeight="1" x14ac:dyDescent="0.35">
      <c r="B4" s="102"/>
      <c r="C4" s="108"/>
      <c r="D4" s="5" t="s">
        <v>1482</v>
      </c>
      <c r="E4" s="5"/>
      <c r="F4" s="5"/>
      <c r="G4" s="5"/>
      <c r="H4" s="5"/>
      <c r="I4" s="5"/>
      <c r="J4" s="5"/>
      <c r="K4" s="5"/>
      <c r="L4" s="5"/>
      <c r="M4" s="5"/>
      <c r="N4" s="5"/>
      <c r="O4" s="5"/>
      <c r="P4" s="5"/>
      <c r="Q4" s="5"/>
      <c r="R4" s="5"/>
      <c r="S4" s="109"/>
    </row>
    <row r="5" spans="2:19" s="100" customFormat="1" ht="6" customHeight="1" x14ac:dyDescent="0.35">
      <c r="B5" s="102"/>
      <c r="C5" s="103"/>
      <c r="D5" s="104"/>
      <c r="E5" s="105"/>
      <c r="F5" s="105"/>
      <c r="G5" s="105"/>
      <c r="H5" s="105"/>
      <c r="I5" s="105"/>
      <c r="J5" s="105"/>
      <c r="K5" s="105"/>
      <c r="L5" s="105"/>
      <c r="M5" s="105"/>
      <c r="N5" s="105"/>
      <c r="O5" s="105"/>
      <c r="P5" s="105"/>
      <c r="Q5" s="105"/>
      <c r="R5" s="105"/>
      <c r="S5" s="105"/>
    </row>
    <row r="6" spans="2:19" x14ac:dyDescent="0.35">
      <c r="B6" s="102"/>
      <c r="C6" s="97"/>
      <c r="D6" s="98"/>
      <c r="E6" s="99"/>
      <c r="F6" s="99"/>
      <c r="G6" s="99"/>
      <c r="H6" s="99"/>
      <c r="I6" s="99"/>
      <c r="J6" s="99"/>
      <c r="K6" s="99"/>
      <c r="L6" s="99"/>
      <c r="M6" s="99"/>
      <c r="N6" s="99"/>
      <c r="O6" s="99"/>
      <c r="P6" s="99"/>
      <c r="Q6" s="99"/>
      <c r="R6" s="99"/>
      <c r="S6" s="99"/>
    </row>
    <row r="7" spans="2:19" x14ac:dyDescent="0.35">
      <c r="B7" s="102"/>
      <c r="C7" s="97"/>
      <c r="D7" s="98"/>
      <c r="E7" s="99"/>
      <c r="F7" s="99"/>
      <c r="G7" s="99"/>
      <c r="H7" s="99"/>
      <c r="I7" s="99"/>
      <c r="J7" s="99"/>
      <c r="K7" s="99"/>
      <c r="L7" s="99"/>
      <c r="M7" s="99"/>
      <c r="N7" s="99"/>
      <c r="O7" s="99"/>
      <c r="P7" s="99"/>
      <c r="Q7" s="99"/>
      <c r="R7" s="99"/>
      <c r="S7" s="99"/>
    </row>
    <row r="8" spans="2:19" x14ac:dyDescent="0.35">
      <c r="B8" s="102"/>
      <c r="C8" s="97"/>
      <c r="D8" s="98"/>
      <c r="E8" s="99"/>
      <c r="F8" s="99"/>
      <c r="G8" s="99"/>
      <c r="H8" s="99"/>
      <c r="I8" s="99"/>
      <c r="J8" s="99"/>
      <c r="K8" s="99"/>
      <c r="L8" s="99"/>
      <c r="M8" s="99"/>
      <c r="N8" s="99"/>
      <c r="O8" s="99"/>
      <c r="P8" s="99"/>
      <c r="Q8" s="99"/>
      <c r="R8" s="99"/>
      <c r="S8" s="99"/>
    </row>
    <row r="9" spans="2:19" x14ac:dyDescent="0.35">
      <c r="B9" s="102"/>
      <c r="C9" s="97"/>
      <c r="D9" s="98"/>
      <c r="E9" s="99"/>
      <c r="F9" s="99"/>
      <c r="G9" s="99"/>
      <c r="H9" s="99"/>
      <c r="I9" s="99"/>
      <c r="J9" s="99"/>
      <c r="K9" s="99"/>
      <c r="L9" s="99"/>
      <c r="M9" s="99"/>
      <c r="N9" s="99"/>
      <c r="O9" s="99"/>
      <c r="P9" s="99"/>
      <c r="Q9" s="99"/>
      <c r="R9" s="99"/>
      <c r="S9" s="99"/>
    </row>
    <row r="10" spans="2:19" x14ac:dyDescent="0.35">
      <c r="B10" s="102"/>
      <c r="C10" s="97"/>
      <c r="D10" s="98"/>
      <c r="E10" s="99"/>
      <c r="F10" s="99"/>
      <c r="G10" s="99"/>
      <c r="H10" s="99"/>
      <c r="I10" s="99"/>
      <c r="J10" s="99"/>
      <c r="K10" s="99"/>
      <c r="L10" s="99"/>
      <c r="M10" s="99"/>
      <c r="N10" s="99"/>
      <c r="O10" s="99"/>
      <c r="P10" s="99"/>
      <c r="Q10" s="99"/>
      <c r="R10" s="99"/>
      <c r="S10" s="99"/>
    </row>
    <row r="11" spans="2:19" x14ac:dyDescent="0.35">
      <c r="B11" s="102"/>
      <c r="C11" s="97"/>
      <c r="D11" s="98"/>
      <c r="E11" s="99"/>
      <c r="F11" s="99"/>
      <c r="G11" s="99"/>
      <c r="H11" s="99"/>
      <c r="I11" s="99"/>
      <c r="J11" s="99"/>
      <c r="K11" s="99"/>
      <c r="L11" s="99"/>
      <c r="M11" s="99"/>
      <c r="N11" s="99"/>
      <c r="O11" s="99"/>
      <c r="P11" s="99"/>
      <c r="Q11" s="99"/>
      <c r="R11" s="99"/>
      <c r="S11" s="99"/>
    </row>
    <row r="12" spans="2:19" s="100" customFormat="1" x14ac:dyDescent="0.35">
      <c r="B12" s="102"/>
      <c r="C12" s="97"/>
      <c r="D12" s="98"/>
      <c r="E12" s="99"/>
      <c r="F12" s="99"/>
      <c r="G12" s="99"/>
      <c r="H12" s="99"/>
      <c r="I12" s="99"/>
      <c r="J12" s="99"/>
      <c r="K12" s="99"/>
      <c r="L12" s="99"/>
      <c r="M12" s="99"/>
      <c r="N12" s="99"/>
      <c r="O12" s="99"/>
      <c r="P12" s="99"/>
      <c r="Q12" s="99"/>
      <c r="R12" s="99"/>
      <c r="S12" s="99"/>
    </row>
    <row r="13" spans="2:19" s="100" customFormat="1" x14ac:dyDescent="0.35">
      <c r="B13" s="102"/>
      <c r="C13" s="103"/>
      <c r="D13" s="104"/>
      <c r="E13" s="105"/>
      <c r="F13" s="105"/>
      <c r="G13" s="105"/>
      <c r="H13" s="105"/>
      <c r="I13" s="105"/>
      <c r="J13" s="105"/>
      <c r="K13" s="105"/>
      <c r="L13" s="105"/>
      <c r="M13" s="105"/>
      <c r="N13" s="105"/>
      <c r="O13" s="105"/>
      <c r="P13" s="105"/>
      <c r="Q13" s="105"/>
      <c r="R13" s="105"/>
      <c r="S13" s="105"/>
    </row>
    <row r="14" spans="2:19" s="100" customFormat="1" x14ac:dyDescent="0.35">
      <c r="B14" s="102"/>
      <c r="C14" s="103"/>
      <c r="D14" s="104"/>
      <c r="E14" s="105"/>
      <c r="F14" s="105"/>
      <c r="G14" s="105"/>
      <c r="H14" s="105"/>
      <c r="I14" s="105"/>
      <c r="J14" s="105"/>
      <c r="K14" s="105"/>
      <c r="L14" s="105"/>
      <c r="M14" s="105"/>
      <c r="N14" s="105"/>
      <c r="O14" s="105"/>
      <c r="P14" s="105"/>
      <c r="Q14" s="105"/>
      <c r="R14" s="105"/>
      <c r="S14" s="105"/>
    </row>
    <row r="15" spans="2:19" s="100" customFormat="1" x14ac:dyDescent="0.35">
      <c r="B15" s="102"/>
      <c r="C15" s="103"/>
      <c r="D15" s="104"/>
      <c r="E15" s="105"/>
      <c r="F15" s="105"/>
      <c r="G15" s="105"/>
      <c r="H15" s="105"/>
      <c r="I15" s="105"/>
      <c r="J15" s="105"/>
      <c r="K15" s="105"/>
      <c r="L15" s="105"/>
      <c r="M15" s="105"/>
      <c r="N15" s="105"/>
      <c r="O15" s="105"/>
      <c r="P15" s="105"/>
      <c r="Q15" s="105"/>
      <c r="R15" s="105"/>
      <c r="S15" s="105"/>
    </row>
    <row r="16" spans="2:19" s="100" customFormat="1" x14ac:dyDescent="0.35">
      <c r="B16" s="102"/>
      <c r="C16" s="103"/>
      <c r="D16" s="104"/>
      <c r="E16" s="105"/>
      <c r="F16" s="105"/>
      <c r="G16" s="105"/>
      <c r="H16" s="105"/>
      <c r="I16" s="105"/>
      <c r="J16" s="105"/>
      <c r="K16" s="105"/>
      <c r="L16" s="105"/>
      <c r="M16" s="105"/>
      <c r="N16" s="105"/>
      <c r="O16" s="105"/>
      <c r="P16" s="105"/>
      <c r="Q16" s="105"/>
      <c r="R16" s="105"/>
      <c r="S16" s="105"/>
    </row>
    <row r="17" spans="2:19" s="100" customFormat="1" x14ac:dyDescent="0.35">
      <c r="B17" s="102"/>
      <c r="C17" s="103"/>
      <c r="D17" s="104"/>
      <c r="E17" s="105"/>
      <c r="F17" s="105"/>
      <c r="G17" s="105"/>
      <c r="H17" s="105"/>
      <c r="I17" s="105"/>
      <c r="J17" s="105"/>
      <c r="K17" s="105"/>
      <c r="L17" s="105"/>
      <c r="M17" s="105"/>
      <c r="N17" s="105"/>
      <c r="O17" s="105"/>
      <c r="P17" s="105"/>
      <c r="Q17" s="105"/>
      <c r="R17" s="105"/>
      <c r="S17" s="105"/>
    </row>
    <row r="18" spans="2:19" s="100" customFormat="1" x14ac:dyDescent="0.35">
      <c r="B18" s="102"/>
      <c r="C18" s="103"/>
      <c r="D18" s="104"/>
      <c r="E18" s="105"/>
      <c r="F18" s="105"/>
      <c r="G18" s="105"/>
      <c r="H18" s="105"/>
      <c r="I18" s="105"/>
      <c r="J18" s="105"/>
      <c r="K18" s="105"/>
      <c r="L18" s="105"/>
      <c r="M18" s="105"/>
      <c r="N18" s="105"/>
      <c r="O18" s="105"/>
      <c r="P18" s="105"/>
      <c r="Q18" s="105"/>
      <c r="R18" s="105"/>
      <c r="S18" s="105"/>
    </row>
    <row r="19" spans="2:19" s="100" customFormat="1" x14ac:dyDescent="0.35"/>
    <row r="20" spans="2:19" s="100" customFormat="1" x14ac:dyDescent="0.35"/>
    <row r="21" spans="2:19" s="100" customFormat="1" x14ac:dyDescent="0.35"/>
    <row r="22" spans="2:19" s="100" customFormat="1" x14ac:dyDescent="0.35"/>
    <row r="23" spans="2:19" s="100" customFormat="1" x14ac:dyDescent="0.35"/>
    <row r="24" spans="2:19" s="100" customFormat="1" x14ac:dyDescent="0.35"/>
    <row r="25" spans="2:19" s="100" customFormat="1" x14ac:dyDescent="0.35"/>
    <row r="26" spans="2:19" s="100" customFormat="1" x14ac:dyDescent="0.35"/>
    <row r="27" spans="2:19" s="100" customFormat="1" x14ac:dyDescent="0.35"/>
    <row r="28" spans="2:19" s="100" customFormat="1" x14ac:dyDescent="0.35"/>
    <row r="29" spans="2:19" s="100" customFormat="1" x14ac:dyDescent="0.35"/>
    <row r="30" spans="2:19" s="100" customFormat="1" x14ac:dyDescent="0.35"/>
    <row r="31" spans="2:19" s="100" customFormat="1" x14ac:dyDescent="0.35"/>
    <row r="32" spans="2:19" s="100" customFormat="1" x14ac:dyDescent="0.35"/>
    <row r="33" s="100" customFormat="1" x14ac:dyDescent="0.35"/>
    <row r="34" s="100" customFormat="1" x14ac:dyDescent="0.35"/>
    <row r="35" s="100" customFormat="1" x14ac:dyDescent="0.35"/>
    <row r="36" s="100" customFormat="1" x14ac:dyDescent="0.35"/>
    <row r="37" s="100" customFormat="1" x14ac:dyDescent="0.35"/>
    <row r="38" s="100" customFormat="1" x14ac:dyDescent="0.35"/>
    <row r="39" s="100" customFormat="1" x14ac:dyDescent="0.35"/>
    <row r="40" s="100" customFormat="1" x14ac:dyDescent="0.35"/>
    <row r="41" s="100" customFormat="1" x14ac:dyDescent="0.35"/>
    <row r="42" s="100" customFormat="1" x14ac:dyDescent="0.35"/>
    <row r="43" s="100" customFormat="1" x14ac:dyDescent="0.35"/>
    <row r="44" s="100" customFormat="1" x14ac:dyDescent="0.35"/>
    <row r="45" s="100" customFormat="1" x14ac:dyDescent="0.35"/>
    <row r="46" s="100" customFormat="1" x14ac:dyDescent="0.35"/>
    <row r="47" s="100" customFormat="1" x14ac:dyDescent="0.35"/>
    <row r="48" s="100" customFormat="1" x14ac:dyDescent="0.35"/>
    <row r="49" s="100" customFormat="1" x14ac:dyDescent="0.35"/>
    <row r="50" s="100" customFormat="1" x14ac:dyDescent="0.35"/>
    <row r="51" s="100" customFormat="1" x14ac:dyDescent="0.35"/>
    <row r="52" s="100" customFormat="1" x14ac:dyDescent="0.35"/>
    <row r="53" s="100" customFormat="1" x14ac:dyDescent="0.35"/>
    <row r="54" s="100" customFormat="1" x14ac:dyDescent="0.35"/>
    <row r="55" s="100" customFormat="1" x14ac:dyDescent="0.35"/>
    <row r="56" s="100" customFormat="1" x14ac:dyDescent="0.35"/>
    <row r="57" s="100" customFormat="1" x14ac:dyDescent="0.35"/>
    <row r="58" s="100" customFormat="1" x14ac:dyDescent="0.35"/>
    <row r="59" s="100" customFormat="1" x14ac:dyDescent="0.35"/>
    <row r="60" s="100" customFormat="1" x14ac:dyDescent="0.35"/>
    <row r="61" s="100" customFormat="1" x14ac:dyDescent="0.35"/>
    <row r="62" s="100" customFormat="1" x14ac:dyDescent="0.35"/>
    <row r="63" s="100" customFormat="1" x14ac:dyDescent="0.35"/>
    <row r="64" s="100" customFormat="1" x14ac:dyDescent="0.35"/>
    <row r="65" s="100" customFormat="1" x14ac:dyDescent="0.35"/>
    <row r="66" s="100" customFormat="1" x14ac:dyDescent="0.35"/>
    <row r="67" s="100" customFormat="1" x14ac:dyDescent="0.35"/>
    <row r="68" s="100" customFormat="1" x14ac:dyDescent="0.35"/>
    <row r="69" s="100" customFormat="1" x14ac:dyDescent="0.35"/>
    <row r="70" s="100" customFormat="1" x14ac:dyDescent="0.35"/>
    <row r="71" s="100" customFormat="1" x14ac:dyDescent="0.35"/>
    <row r="72" s="100" customFormat="1" x14ac:dyDescent="0.35"/>
    <row r="73" s="100" customFormat="1" x14ac:dyDescent="0.35"/>
    <row r="74" s="100" customFormat="1" x14ac:dyDescent="0.35"/>
    <row r="75" s="100" customFormat="1" x14ac:dyDescent="0.35"/>
    <row r="76" s="100" customFormat="1" x14ac:dyDescent="0.35"/>
    <row r="77" s="100" customFormat="1" x14ac:dyDescent="0.35"/>
    <row r="78" s="100" customFormat="1" x14ac:dyDescent="0.35"/>
    <row r="79" s="100" customFormat="1" x14ac:dyDescent="0.35"/>
    <row r="80" s="100" customFormat="1" x14ac:dyDescent="0.35"/>
    <row r="81" s="100" customFormat="1" x14ac:dyDescent="0.35"/>
    <row r="82" s="100" customFormat="1" x14ac:dyDescent="0.35"/>
    <row r="83" s="100" customFormat="1" x14ac:dyDescent="0.35"/>
    <row r="84" s="100" customFormat="1" x14ac:dyDescent="0.35"/>
    <row r="85" s="100" customFormat="1" x14ac:dyDescent="0.35"/>
    <row r="86" s="100" customFormat="1" x14ac:dyDescent="0.35"/>
    <row r="87" s="100" customFormat="1" x14ac:dyDescent="0.35"/>
    <row r="88" s="100" customFormat="1" x14ac:dyDescent="0.35"/>
    <row r="89" s="100" customFormat="1" x14ac:dyDescent="0.35"/>
    <row r="90" s="100" customFormat="1" x14ac:dyDescent="0.35"/>
    <row r="91" s="100" customFormat="1" x14ac:dyDescent="0.35"/>
    <row r="92" s="100" customFormat="1" x14ac:dyDescent="0.35"/>
    <row r="93" s="100" customFormat="1" x14ac:dyDescent="0.35"/>
    <row r="94" s="100" customFormat="1" x14ac:dyDescent="0.35"/>
    <row r="95" s="100" customFormat="1" x14ac:dyDescent="0.35"/>
    <row r="96" s="100" customFormat="1" x14ac:dyDescent="0.35"/>
    <row r="97" s="100" customFormat="1" x14ac:dyDescent="0.35"/>
    <row r="98" s="100" customFormat="1" x14ac:dyDescent="0.35"/>
    <row r="99" s="100" customFormat="1" x14ac:dyDescent="0.35"/>
    <row r="100" s="100" customFormat="1" x14ac:dyDescent="0.35"/>
    <row r="101" s="100" customFormat="1" x14ac:dyDescent="0.35"/>
    <row r="102" s="100" customFormat="1" x14ac:dyDescent="0.35"/>
    <row r="103" s="100" customFormat="1" x14ac:dyDescent="0.35"/>
    <row r="104" s="100" customFormat="1" x14ac:dyDescent="0.35"/>
    <row r="105" s="100" customFormat="1" x14ac:dyDescent="0.35"/>
    <row r="106" s="100" customFormat="1" x14ac:dyDescent="0.35"/>
    <row r="107" s="100" customFormat="1" x14ac:dyDescent="0.35"/>
    <row r="108" s="100" customFormat="1" x14ac:dyDescent="0.35"/>
    <row r="109" s="100" customFormat="1" x14ac:dyDescent="0.35"/>
    <row r="110" s="100" customFormat="1" x14ac:dyDescent="0.35"/>
    <row r="111" s="100" customFormat="1" x14ac:dyDescent="0.35"/>
    <row r="112" s="100" customFormat="1" x14ac:dyDescent="0.35"/>
    <row r="113" s="100" customFormat="1" x14ac:dyDescent="0.35"/>
    <row r="114" s="100" customFormat="1" x14ac:dyDescent="0.35"/>
    <row r="115" s="100" customFormat="1" x14ac:dyDescent="0.35"/>
    <row r="116" s="100" customFormat="1" x14ac:dyDescent="0.35"/>
    <row r="117" s="100" customFormat="1" x14ac:dyDescent="0.35"/>
    <row r="118" s="100" customFormat="1" x14ac:dyDescent="0.35"/>
    <row r="119" s="100" customFormat="1" x14ac:dyDescent="0.35"/>
    <row r="120" s="100" customFormat="1" x14ac:dyDescent="0.35"/>
    <row r="121" s="100" customFormat="1" x14ac:dyDescent="0.35"/>
    <row r="122" s="100" customFormat="1" x14ac:dyDescent="0.35"/>
    <row r="123" s="100" customFormat="1" x14ac:dyDescent="0.35"/>
    <row r="124" s="100" customFormat="1" x14ac:dyDescent="0.35"/>
    <row r="125" s="100" customFormat="1" x14ac:dyDescent="0.35"/>
    <row r="126" s="100" customFormat="1" x14ac:dyDescent="0.35"/>
    <row r="127" s="100" customFormat="1" x14ac:dyDescent="0.35"/>
    <row r="128" s="100" customFormat="1" x14ac:dyDescent="0.35"/>
    <row r="129" s="100" customFormat="1" x14ac:dyDescent="0.35"/>
    <row r="130" s="100" customFormat="1" x14ac:dyDescent="0.35"/>
    <row r="131" s="100" customFormat="1" x14ac:dyDescent="0.35"/>
    <row r="132" s="100" customFormat="1" x14ac:dyDescent="0.35"/>
    <row r="133" s="100" customFormat="1" x14ac:dyDescent="0.35"/>
    <row r="134" s="100" customFormat="1" x14ac:dyDescent="0.35"/>
    <row r="135" s="100" customFormat="1" x14ac:dyDescent="0.35"/>
    <row r="136" s="100" customFormat="1" x14ac:dyDescent="0.35"/>
    <row r="137" s="100" customFormat="1" x14ac:dyDescent="0.35"/>
    <row r="138" s="100" customFormat="1" x14ac:dyDescent="0.35"/>
    <row r="139" s="100" customFormat="1" x14ac:dyDescent="0.35"/>
    <row r="140" s="100" customFormat="1" x14ac:dyDescent="0.35"/>
    <row r="141" s="100" customFormat="1" x14ac:dyDescent="0.35"/>
    <row r="142" s="100" customFormat="1" x14ac:dyDescent="0.35"/>
    <row r="143" s="100" customFormat="1" x14ac:dyDescent="0.35"/>
    <row r="144" s="100" customFormat="1" x14ac:dyDescent="0.35"/>
    <row r="145" s="100" customFormat="1" x14ac:dyDescent="0.35"/>
    <row r="146" s="100" customFormat="1" x14ac:dyDescent="0.35"/>
    <row r="147" s="100" customFormat="1" x14ac:dyDescent="0.35"/>
    <row r="148" s="100" customFormat="1" x14ac:dyDescent="0.35"/>
    <row r="149" s="100" customFormat="1" x14ac:dyDescent="0.35"/>
    <row r="150" s="100" customFormat="1" x14ac:dyDescent="0.35"/>
    <row r="151" s="100" customFormat="1" x14ac:dyDescent="0.35"/>
    <row r="152" s="100" customFormat="1" x14ac:dyDescent="0.35"/>
    <row r="153" s="100" customFormat="1" x14ac:dyDescent="0.35"/>
    <row r="154" s="100" customFormat="1" x14ac:dyDescent="0.35"/>
    <row r="155" s="100" customFormat="1" x14ac:dyDescent="0.35"/>
    <row r="156" s="100" customFormat="1" x14ac:dyDescent="0.35"/>
    <row r="157" s="100" customFormat="1" x14ac:dyDescent="0.35"/>
    <row r="158" s="100" customFormat="1" x14ac:dyDescent="0.35"/>
    <row r="159" s="100" customFormat="1" x14ac:dyDescent="0.35"/>
    <row r="160" s="100" customFormat="1" x14ac:dyDescent="0.35"/>
    <row r="161" s="100" customFormat="1" x14ac:dyDescent="0.35"/>
    <row r="162" s="100" customFormat="1" x14ac:dyDescent="0.35"/>
    <row r="163" s="100" customFormat="1" x14ac:dyDescent="0.35"/>
    <row r="164" s="100" customFormat="1" x14ac:dyDescent="0.35"/>
    <row r="165" s="100" customFormat="1" x14ac:dyDescent="0.35"/>
    <row r="166" s="100" customFormat="1" x14ac:dyDescent="0.35"/>
    <row r="167" s="100" customFormat="1" x14ac:dyDescent="0.35"/>
    <row r="168" s="100" customFormat="1" x14ac:dyDescent="0.35"/>
    <row r="169" s="100" customFormat="1" x14ac:dyDescent="0.35"/>
    <row r="170" s="100" customFormat="1" x14ac:dyDescent="0.35"/>
    <row r="171" s="100" customFormat="1" x14ac:dyDescent="0.35"/>
    <row r="172" s="100" customFormat="1" x14ac:dyDescent="0.35"/>
    <row r="173" s="100" customFormat="1" x14ac:dyDescent="0.35"/>
    <row r="174" s="100" customFormat="1" x14ac:dyDescent="0.35"/>
    <row r="175" s="100" customFormat="1" x14ac:dyDescent="0.35"/>
    <row r="176" s="100" customFormat="1" x14ac:dyDescent="0.35"/>
    <row r="177" s="100" customFormat="1" x14ac:dyDescent="0.35"/>
    <row r="178" s="100" customFormat="1" x14ac:dyDescent="0.35"/>
    <row r="179" s="100" customFormat="1" x14ac:dyDescent="0.35"/>
    <row r="180" s="100" customFormat="1" x14ac:dyDescent="0.35"/>
    <row r="181" s="100" customFormat="1" x14ac:dyDescent="0.35"/>
    <row r="182" s="100" customFormat="1" x14ac:dyDescent="0.35"/>
    <row r="183" s="100" customFormat="1" x14ac:dyDescent="0.35"/>
    <row r="184" s="100" customFormat="1" x14ac:dyDescent="0.35"/>
    <row r="185" s="100" customFormat="1" x14ac:dyDescent="0.35"/>
    <row r="186" s="100" customFormat="1" x14ac:dyDescent="0.35"/>
    <row r="187" s="100" customFormat="1" x14ac:dyDescent="0.35"/>
    <row r="188" s="100" customFormat="1" x14ac:dyDescent="0.35"/>
    <row r="189" s="100" customFormat="1" x14ac:dyDescent="0.35"/>
    <row r="190" s="100" customFormat="1" x14ac:dyDescent="0.35"/>
    <row r="191" s="100" customFormat="1" x14ac:dyDescent="0.35"/>
    <row r="192" s="100" customFormat="1" x14ac:dyDescent="0.35"/>
    <row r="193" s="100" customFormat="1" x14ac:dyDescent="0.35"/>
    <row r="194" s="100" customFormat="1" x14ac:dyDescent="0.35"/>
    <row r="195" s="100" customFormat="1" x14ac:dyDescent="0.35"/>
    <row r="196" s="100" customFormat="1" x14ac:dyDescent="0.35"/>
    <row r="197" s="100" customFormat="1" x14ac:dyDescent="0.35"/>
    <row r="198" s="100" customFormat="1" x14ac:dyDescent="0.35"/>
    <row r="199" s="100" customFormat="1" x14ac:dyDescent="0.35"/>
    <row r="200" s="100" customFormat="1" x14ac:dyDescent="0.35"/>
    <row r="201" s="100" customFormat="1" x14ac:dyDescent="0.35"/>
    <row r="202" s="100" customFormat="1" x14ac:dyDescent="0.35"/>
    <row r="203" s="100" customFormat="1" x14ac:dyDescent="0.35"/>
    <row r="204" s="100" customFormat="1" x14ac:dyDescent="0.35"/>
    <row r="205" s="100" customFormat="1" x14ac:dyDescent="0.35"/>
    <row r="206" s="100" customFormat="1" x14ac:dyDescent="0.35"/>
    <row r="207" s="100" customFormat="1" x14ac:dyDescent="0.35"/>
    <row r="208" s="100" customFormat="1" x14ac:dyDescent="0.35"/>
    <row r="209" s="100" customFormat="1" x14ac:dyDescent="0.35"/>
    <row r="210" s="100" customFormat="1" x14ac:dyDescent="0.35"/>
    <row r="211" s="100" customFormat="1" x14ac:dyDescent="0.35"/>
    <row r="212" s="100" customFormat="1" x14ac:dyDescent="0.35"/>
    <row r="213" s="100" customFormat="1" x14ac:dyDescent="0.35"/>
    <row r="214" s="100" customFormat="1" x14ac:dyDescent="0.35"/>
    <row r="215" s="100" customFormat="1" x14ac:dyDescent="0.35"/>
    <row r="216" s="100" customFormat="1" x14ac:dyDescent="0.35"/>
    <row r="217" s="100" customFormat="1" x14ac:dyDescent="0.35"/>
    <row r="218" s="100" customFormat="1" x14ac:dyDescent="0.35"/>
    <row r="219" s="100" customFormat="1" x14ac:dyDescent="0.35"/>
    <row r="220" s="100" customFormat="1" x14ac:dyDescent="0.35"/>
    <row r="221" s="100" customFormat="1" x14ac:dyDescent="0.35"/>
    <row r="222" s="100" customFormat="1" x14ac:dyDescent="0.35"/>
    <row r="223" s="100" customFormat="1" x14ac:dyDescent="0.35"/>
    <row r="224" s="100" customFormat="1" x14ac:dyDescent="0.35"/>
    <row r="225" s="100" customFormat="1" x14ac:dyDescent="0.35"/>
    <row r="226" s="100" customFormat="1" x14ac:dyDescent="0.35"/>
    <row r="227" s="100" customFormat="1" x14ac:dyDescent="0.35"/>
    <row r="228" s="100" customFormat="1" x14ac:dyDescent="0.35"/>
    <row r="229" s="100" customFormat="1" x14ac:dyDescent="0.35"/>
    <row r="230" s="100" customFormat="1" x14ac:dyDescent="0.35"/>
    <row r="231" s="100" customFormat="1" x14ac:dyDescent="0.35"/>
    <row r="232" s="100" customFormat="1" x14ac:dyDescent="0.35"/>
    <row r="233" s="100" customFormat="1" x14ac:dyDescent="0.35"/>
    <row r="234" s="100" customFormat="1" x14ac:dyDescent="0.35"/>
    <row r="235" s="100" customFormat="1" x14ac:dyDescent="0.35"/>
    <row r="236" s="100" customFormat="1" x14ac:dyDescent="0.35"/>
    <row r="237" s="100" customFormat="1" x14ac:dyDescent="0.35"/>
    <row r="238" s="100" customFormat="1" x14ac:dyDescent="0.35"/>
    <row r="239" s="100" customFormat="1" x14ac:dyDescent="0.35"/>
    <row r="240" s="100" customFormat="1" x14ac:dyDescent="0.35"/>
    <row r="241" s="100" customFormat="1" x14ac:dyDescent="0.35"/>
    <row r="242" s="100" customFormat="1" x14ac:dyDescent="0.35"/>
    <row r="243" s="100" customFormat="1" x14ac:dyDescent="0.35"/>
    <row r="244" s="100" customFormat="1" x14ac:dyDescent="0.35"/>
    <row r="245" s="100" customFormat="1" x14ac:dyDescent="0.35"/>
    <row r="246" s="100" customFormat="1" x14ac:dyDescent="0.35"/>
    <row r="247" s="100" customFormat="1" x14ac:dyDescent="0.35"/>
    <row r="248" s="100" customFormat="1" x14ac:dyDescent="0.35"/>
    <row r="249" s="100" customFormat="1" x14ac:dyDescent="0.35"/>
    <row r="250" s="100" customFormat="1" x14ac:dyDescent="0.35"/>
    <row r="251" s="100" customFormat="1" x14ac:dyDescent="0.35"/>
    <row r="252" s="100" customFormat="1" x14ac:dyDescent="0.35"/>
    <row r="253" s="100" customFormat="1" x14ac:dyDescent="0.35"/>
    <row r="254" s="100" customFormat="1" x14ac:dyDescent="0.35"/>
    <row r="255" s="100" customFormat="1" x14ac:dyDescent="0.35"/>
    <row r="256" s="100" customFormat="1" x14ac:dyDescent="0.35"/>
    <row r="257" s="100" customFormat="1" x14ac:dyDescent="0.35"/>
    <row r="258" s="100" customFormat="1" x14ac:dyDescent="0.35"/>
    <row r="259" s="100" customFormat="1" x14ac:dyDescent="0.35"/>
    <row r="260" s="100" customFormat="1" x14ac:dyDescent="0.35"/>
    <row r="261" s="100" customFormat="1" x14ac:dyDescent="0.35"/>
    <row r="262" s="100" customFormat="1" x14ac:dyDescent="0.35"/>
    <row r="263" s="100" customFormat="1" x14ac:dyDescent="0.35"/>
    <row r="264" s="100" customFormat="1" x14ac:dyDescent="0.35"/>
    <row r="265" s="100" customFormat="1" x14ac:dyDescent="0.35"/>
    <row r="266" s="100" customFormat="1" x14ac:dyDescent="0.35"/>
    <row r="267" s="100" customFormat="1" x14ac:dyDescent="0.35"/>
    <row r="268" s="100" customFormat="1" x14ac:dyDescent="0.35"/>
    <row r="269" s="100" customFormat="1" x14ac:dyDescent="0.35"/>
    <row r="270" s="100" customFormat="1" x14ac:dyDescent="0.35"/>
    <row r="271" s="100" customFormat="1" x14ac:dyDescent="0.35"/>
    <row r="272" s="100" customFormat="1" x14ac:dyDescent="0.35"/>
    <row r="273" s="100" customFormat="1" x14ac:dyDescent="0.35"/>
    <row r="274" s="100" customFormat="1" x14ac:dyDescent="0.35"/>
    <row r="275" s="100" customFormat="1" x14ac:dyDescent="0.35"/>
    <row r="276" s="100" customFormat="1" x14ac:dyDescent="0.35"/>
    <row r="277" s="100" customFormat="1" x14ac:dyDescent="0.35"/>
    <row r="278" s="100" customFormat="1" x14ac:dyDescent="0.35"/>
    <row r="279" s="100" customFormat="1" x14ac:dyDescent="0.35"/>
    <row r="280" s="100" customFormat="1" x14ac:dyDescent="0.35"/>
    <row r="281" s="100" customFormat="1" x14ac:dyDescent="0.35"/>
    <row r="282" s="100" customFormat="1" x14ac:dyDescent="0.35"/>
    <row r="283" s="100" customFormat="1" x14ac:dyDescent="0.35"/>
    <row r="284" s="100" customFormat="1" x14ac:dyDescent="0.35"/>
    <row r="285" s="100" customFormat="1" x14ac:dyDescent="0.35"/>
    <row r="286" s="100" customFormat="1" x14ac:dyDescent="0.35"/>
    <row r="287" s="100" customFormat="1" x14ac:dyDescent="0.35"/>
    <row r="288" s="100" customFormat="1" x14ac:dyDescent="0.35"/>
    <row r="289" s="100" customFormat="1" x14ac:dyDescent="0.35"/>
    <row r="290" s="100" customFormat="1" x14ac:dyDescent="0.35"/>
    <row r="291" s="100" customFormat="1" x14ac:dyDescent="0.35"/>
    <row r="292" s="100" customFormat="1" x14ac:dyDescent="0.35"/>
    <row r="293" s="100" customFormat="1" x14ac:dyDescent="0.35"/>
    <row r="294" s="100" customFormat="1" x14ac:dyDescent="0.35"/>
    <row r="295" s="100" customFormat="1" x14ac:dyDescent="0.35"/>
    <row r="296" s="100" customFormat="1" x14ac:dyDescent="0.35"/>
    <row r="297" s="100" customFormat="1" x14ac:dyDescent="0.35"/>
    <row r="298" s="100" customFormat="1" x14ac:dyDescent="0.35"/>
    <row r="299" s="100" customFormat="1" x14ac:dyDescent="0.35"/>
    <row r="300" s="100" customFormat="1" x14ac:dyDescent="0.35"/>
    <row r="301" s="100" customFormat="1" x14ac:dyDescent="0.35"/>
    <row r="302" s="100" customFormat="1" x14ac:dyDescent="0.35"/>
    <row r="303" s="100" customFormat="1" x14ac:dyDescent="0.35"/>
    <row r="304" s="100" customFormat="1" x14ac:dyDescent="0.35"/>
    <row r="305" s="100" customFormat="1" x14ac:dyDescent="0.35"/>
    <row r="306" s="100" customFormat="1" x14ac:dyDescent="0.35"/>
    <row r="307" s="100" customFormat="1" x14ac:dyDescent="0.35"/>
    <row r="308" s="100" customFormat="1" x14ac:dyDescent="0.35"/>
    <row r="309" s="100" customFormat="1" x14ac:dyDescent="0.35"/>
    <row r="310" s="100" customFormat="1" x14ac:dyDescent="0.35"/>
    <row r="311" s="100" customFormat="1" x14ac:dyDescent="0.35"/>
    <row r="312" s="100" customFormat="1" x14ac:dyDescent="0.35"/>
    <row r="313" s="100" customFormat="1" x14ac:dyDescent="0.35"/>
    <row r="314" s="100" customFormat="1" x14ac:dyDescent="0.35"/>
    <row r="315" s="100" customFormat="1" x14ac:dyDescent="0.35"/>
    <row r="316" s="100" customFormat="1" x14ac:dyDescent="0.35"/>
    <row r="317" s="100" customFormat="1" x14ac:dyDescent="0.35"/>
    <row r="318" s="100" customFormat="1" x14ac:dyDescent="0.35"/>
    <row r="319" s="100" customFormat="1" x14ac:dyDescent="0.35"/>
    <row r="320" s="100" customFormat="1" x14ac:dyDescent="0.35"/>
    <row r="321" s="100" customFormat="1" x14ac:dyDescent="0.35"/>
    <row r="322" s="100" customFormat="1" x14ac:dyDescent="0.35"/>
    <row r="323" s="100" customFormat="1" x14ac:dyDescent="0.35"/>
    <row r="324" s="100" customFormat="1" x14ac:dyDescent="0.35"/>
    <row r="325" s="100" customFormat="1" x14ac:dyDescent="0.35"/>
    <row r="326" s="100" customFormat="1" x14ac:dyDescent="0.35"/>
    <row r="327" s="100" customFormat="1" x14ac:dyDescent="0.35"/>
    <row r="328" s="100" customFormat="1" x14ac:dyDescent="0.35"/>
    <row r="329" s="100" customFormat="1" x14ac:dyDescent="0.35"/>
    <row r="330" s="100" customFormat="1" x14ac:dyDescent="0.35"/>
    <row r="331" s="100" customFormat="1" x14ac:dyDescent="0.35"/>
    <row r="332" s="100" customFormat="1" x14ac:dyDescent="0.35"/>
    <row r="333" s="100" customFormat="1" x14ac:dyDescent="0.35"/>
    <row r="334" s="100" customFormat="1" x14ac:dyDescent="0.35"/>
    <row r="335" s="100" customFormat="1" x14ac:dyDescent="0.35"/>
    <row r="336" s="100" customFormat="1" x14ac:dyDescent="0.35"/>
    <row r="337" s="100" customFormat="1" x14ac:dyDescent="0.35"/>
    <row r="338" s="100" customFormat="1" x14ac:dyDescent="0.35"/>
    <row r="339" s="100" customFormat="1" x14ac:dyDescent="0.35"/>
    <row r="340" s="100" customFormat="1" x14ac:dyDescent="0.35"/>
    <row r="341" s="100" customFormat="1" x14ac:dyDescent="0.35"/>
    <row r="342" s="100" customFormat="1" x14ac:dyDescent="0.35"/>
    <row r="343" s="100" customFormat="1" x14ac:dyDescent="0.35"/>
    <row r="344" s="100" customFormat="1" x14ac:dyDescent="0.35"/>
    <row r="345" s="100" customFormat="1" x14ac:dyDescent="0.35"/>
    <row r="346" s="100" customFormat="1" x14ac:dyDescent="0.35"/>
    <row r="347" s="100" customFormat="1" x14ac:dyDescent="0.35"/>
    <row r="348" s="100" customFormat="1" x14ac:dyDescent="0.35"/>
    <row r="349" s="100" customFormat="1" x14ac:dyDescent="0.35"/>
    <row r="350" s="100" customFormat="1" x14ac:dyDescent="0.35"/>
    <row r="351" s="100" customFormat="1" x14ac:dyDescent="0.35"/>
    <row r="352" s="100" customFormat="1" x14ac:dyDescent="0.35"/>
    <row r="353" s="100" customFormat="1" x14ac:dyDescent="0.35"/>
    <row r="354" s="100" customFormat="1" x14ac:dyDescent="0.35"/>
    <row r="355" s="100" customFormat="1" x14ac:dyDescent="0.35"/>
    <row r="356" s="100" customFormat="1" x14ac:dyDescent="0.35"/>
    <row r="357" s="100" customFormat="1" x14ac:dyDescent="0.35"/>
    <row r="358" s="100" customFormat="1" x14ac:dyDescent="0.35"/>
    <row r="359" s="100" customFormat="1" x14ac:dyDescent="0.35"/>
    <row r="360" s="100" customFormat="1" x14ac:dyDescent="0.35"/>
    <row r="361" s="100" customFormat="1" x14ac:dyDescent="0.35"/>
    <row r="362" s="100" customFormat="1" x14ac:dyDescent="0.35"/>
    <row r="363" s="100" customFormat="1" x14ac:dyDescent="0.35"/>
    <row r="364" s="100" customFormat="1" x14ac:dyDescent="0.35"/>
    <row r="365" s="100" customFormat="1" x14ac:dyDescent="0.35"/>
    <row r="366" s="100" customFormat="1" x14ac:dyDescent="0.35"/>
    <row r="367" s="100" customFormat="1" x14ac:dyDescent="0.35"/>
    <row r="368" s="100" customFormat="1" x14ac:dyDescent="0.35"/>
    <row r="369" s="100" customFormat="1" x14ac:dyDescent="0.35"/>
    <row r="370" s="100" customFormat="1" x14ac:dyDescent="0.35"/>
    <row r="371" s="100" customFormat="1" x14ac:dyDescent="0.35"/>
    <row r="372" s="100" customFormat="1" x14ac:dyDescent="0.35"/>
    <row r="373" s="100" customFormat="1" x14ac:dyDescent="0.35"/>
    <row r="374" s="100" customFormat="1" x14ac:dyDescent="0.35"/>
    <row r="375" s="100" customFormat="1" x14ac:dyDescent="0.35"/>
    <row r="376" s="100" customFormat="1" x14ac:dyDescent="0.35"/>
    <row r="377" s="100" customFormat="1" x14ac:dyDescent="0.35"/>
    <row r="378" s="100" customFormat="1" x14ac:dyDescent="0.35"/>
    <row r="379" s="100" customFormat="1" x14ac:dyDescent="0.35"/>
    <row r="380" s="100" customFormat="1" x14ac:dyDescent="0.35"/>
    <row r="381" s="100" customFormat="1" x14ac:dyDescent="0.35"/>
    <row r="382" s="100" customFormat="1" x14ac:dyDescent="0.35"/>
    <row r="383" s="100" customFormat="1" x14ac:dyDescent="0.35"/>
    <row r="384" s="100" customFormat="1" x14ac:dyDescent="0.35"/>
    <row r="385" s="100" customFormat="1" x14ac:dyDescent="0.35"/>
    <row r="386" s="100" customFormat="1" x14ac:dyDescent="0.35"/>
    <row r="387" s="100" customFormat="1" x14ac:dyDescent="0.35"/>
    <row r="388" s="100" customFormat="1" x14ac:dyDescent="0.35"/>
    <row r="389" s="100" customFormat="1" x14ac:dyDescent="0.35"/>
    <row r="390" s="100" customFormat="1" x14ac:dyDescent="0.35"/>
    <row r="391" s="100" customFormat="1" x14ac:dyDescent="0.35"/>
    <row r="392" s="100" customFormat="1" x14ac:dyDescent="0.35"/>
    <row r="393" s="100" customFormat="1" x14ac:dyDescent="0.35"/>
    <row r="394" s="100" customFormat="1" x14ac:dyDescent="0.35"/>
    <row r="395" s="100" customFormat="1" x14ac:dyDescent="0.35"/>
    <row r="396" s="100" customFormat="1" x14ac:dyDescent="0.35"/>
    <row r="397" s="100" customFormat="1" x14ac:dyDescent="0.35"/>
    <row r="398" s="100" customFormat="1" x14ac:dyDescent="0.35"/>
    <row r="399" s="100" customFormat="1" x14ac:dyDescent="0.35"/>
    <row r="400" s="100" customFormat="1" x14ac:dyDescent="0.35"/>
    <row r="401" s="100" customFormat="1" x14ac:dyDescent="0.35"/>
    <row r="402" s="100" customFormat="1" x14ac:dyDescent="0.35"/>
    <row r="403" s="100" customFormat="1" x14ac:dyDescent="0.35"/>
    <row r="404" s="100" customFormat="1" x14ac:dyDescent="0.35"/>
    <row r="405" s="100" customFormat="1" x14ac:dyDescent="0.35"/>
    <row r="406" s="100" customFormat="1" x14ac:dyDescent="0.35"/>
    <row r="407" s="100" customFormat="1" x14ac:dyDescent="0.35"/>
    <row r="408" s="100" customFormat="1" x14ac:dyDescent="0.35"/>
    <row r="409" s="100" customFormat="1" x14ac:dyDescent="0.35"/>
    <row r="410" s="100" customFormat="1" x14ac:dyDescent="0.35"/>
    <row r="411" s="100" customFormat="1" x14ac:dyDescent="0.35"/>
    <row r="412" s="100" customFormat="1" x14ac:dyDescent="0.35"/>
    <row r="413" s="100" customFormat="1" x14ac:dyDescent="0.35"/>
    <row r="414" s="100" customFormat="1" x14ac:dyDescent="0.35"/>
    <row r="415" s="100" customFormat="1" x14ac:dyDescent="0.35"/>
    <row r="416" s="100" customFormat="1" x14ac:dyDescent="0.35"/>
    <row r="417" s="100" customFormat="1" x14ac:dyDescent="0.35"/>
    <row r="418" s="100" customFormat="1" x14ac:dyDescent="0.35"/>
    <row r="419" s="100" customFormat="1" x14ac:dyDescent="0.35"/>
    <row r="420" s="100" customFormat="1" x14ac:dyDescent="0.35"/>
    <row r="421" s="100" customFormat="1" x14ac:dyDescent="0.35"/>
    <row r="422" s="100" customFormat="1" x14ac:dyDescent="0.35"/>
    <row r="423" s="100" customFormat="1" x14ac:dyDescent="0.35"/>
    <row r="424" s="100" customFormat="1" x14ac:dyDescent="0.35"/>
    <row r="425" s="100" customFormat="1" x14ac:dyDescent="0.35"/>
    <row r="426" s="100" customFormat="1" x14ac:dyDescent="0.35"/>
    <row r="427" s="100" customFormat="1" x14ac:dyDescent="0.35"/>
    <row r="428" s="100" customFormat="1" x14ac:dyDescent="0.35"/>
    <row r="429" s="100" customFormat="1" x14ac:dyDescent="0.35"/>
    <row r="430" s="100" customFormat="1" x14ac:dyDescent="0.35"/>
    <row r="431" s="100" customFormat="1" x14ac:dyDescent="0.35"/>
    <row r="432" s="100" customFormat="1" x14ac:dyDescent="0.35"/>
    <row r="433" s="100" customFormat="1" x14ac:dyDescent="0.35"/>
    <row r="434" s="100" customFormat="1" x14ac:dyDescent="0.35"/>
    <row r="435" s="100" customFormat="1" x14ac:dyDescent="0.35"/>
    <row r="436" s="100" customFormat="1" x14ac:dyDescent="0.35"/>
    <row r="437" s="100" customFormat="1" x14ac:dyDescent="0.35"/>
    <row r="438" s="100" customFormat="1" x14ac:dyDescent="0.35"/>
    <row r="439" s="100" customFormat="1" x14ac:dyDescent="0.35"/>
    <row r="440" s="100" customFormat="1" x14ac:dyDescent="0.35"/>
    <row r="441" s="100" customFormat="1" x14ac:dyDescent="0.35"/>
    <row r="442" s="100" customFormat="1" x14ac:dyDescent="0.35"/>
    <row r="443" s="100" customFormat="1" x14ac:dyDescent="0.35"/>
    <row r="444" s="100" customFormat="1" x14ac:dyDescent="0.35"/>
    <row r="445" s="100" customFormat="1" x14ac:dyDescent="0.35"/>
    <row r="446" s="100" customFormat="1" x14ac:dyDescent="0.35"/>
    <row r="447" s="100" customFormat="1" x14ac:dyDescent="0.35"/>
    <row r="448" s="100" customFormat="1" x14ac:dyDescent="0.35"/>
    <row r="449" s="100" customFormat="1" x14ac:dyDescent="0.35"/>
    <row r="450" s="100" customFormat="1" x14ac:dyDescent="0.35"/>
    <row r="451" s="100" customFormat="1" x14ac:dyDescent="0.35"/>
    <row r="452" s="100" customFormat="1" x14ac:dyDescent="0.35"/>
    <row r="453" s="100" customFormat="1" x14ac:dyDescent="0.35"/>
    <row r="454" s="100" customFormat="1" x14ac:dyDescent="0.35"/>
    <row r="455" s="100" customFormat="1" x14ac:dyDescent="0.35"/>
    <row r="456" s="100" customFormat="1" x14ac:dyDescent="0.35"/>
    <row r="457" s="100" customFormat="1" x14ac:dyDescent="0.35"/>
    <row r="458" s="100" customFormat="1" x14ac:dyDescent="0.35"/>
    <row r="459" s="100" customFormat="1" x14ac:dyDescent="0.35"/>
    <row r="460" s="100" customFormat="1" x14ac:dyDescent="0.35"/>
    <row r="461" s="100" customFormat="1" x14ac:dyDescent="0.35"/>
    <row r="462" s="100" customFormat="1" x14ac:dyDescent="0.35"/>
    <row r="463" s="100" customFormat="1" x14ac:dyDescent="0.35"/>
    <row r="464" s="100" customFormat="1" x14ac:dyDescent="0.35"/>
    <row r="465" s="100" customFormat="1" x14ac:dyDescent="0.35"/>
    <row r="466" s="100" customFormat="1" x14ac:dyDescent="0.35"/>
    <row r="467" s="100" customFormat="1" x14ac:dyDescent="0.35"/>
    <row r="468" s="100" customFormat="1" x14ac:dyDescent="0.35"/>
    <row r="469" s="100" customFormat="1" x14ac:dyDescent="0.35"/>
    <row r="470" s="100" customFormat="1" x14ac:dyDescent="0.35"/>
    <row r="471" s="100" customFormat="1" x14ac:dyDescent="0.35"/>
    <row r="472" s="100" customFormat="1" x14ac:dyDescent="0.35"/>
    <row r="473" s="100" customFormat="1" x14ac:dyDescent="0.35"/>
    <row r="474" s="100" customFormat="1" x14ac:dyDescent="0.35"/>
    <row r="475" s="100" customFormat="1" x14ac:dyDescent="0.35"/>
    <row r="476" s="100" customFormat="1" x14ac:dyDescent="0.35"/>
    <row r="477" s="100" customFormat="1" x14ac:dyDescent="0.35"/>
    <row r="478" s="100" customFormat="1" x14ac:dyDescent="0.35"/>
    <row r="479" s="100" customFormat="1" x14ac:dyDescent="0.35"/>
    <row r="480" s="100" customFormat="1" x14ac:dyDescent="0.35"/>
    <row r="481" s="100" customFormat="1" x14ac:dyDescent="0.35"/>
    <row r="482" s="100" customFormat="1" x14ac:dyDescent="0.35"/>
    <row r="483" s="100" customFormat="1" x14ac:dyDescent="0.35"/>
    <row r="484" s="100" customFormat="1" x14ac:dyDescent="0.35"/>
    <row r="485" s="100" customFormat="1" x14ac:dyDescent="0.35"/>
    <row r="486" s="100" customFormat="1" x14ac:dyDescent="0.35"/>
    <row r="487" s="100" customFormat="1" x14ac:dyDescent="0.35"/>
    <row r="488" s="100" customFormat="1" x14ac:dyDescent="0.35"/>
    <row r="489" s="100" customFormat="1" x14ac:dyDescent="0.35"/>
    <row r="490" s="100" customFormat="1" x14ac:dyDescent="0.35"/>
    <row r="491" s="100" customFormat="1" x14ac:dyDescent="0.35"/>
    <row r="492" s="100" customFormat="1" x14ac:dyDescent="0.35"/>
    <row r="493" s="100" customFormat="1" x14ac:dyDescent="0.35"/>
    <row r="494" s="100" customFormat="1" x14ac:dyDescent="0.35"/>
    <row r="495" s="100" customFormat="1" x14ac:dyDescent="0.35"/>
    <row r="496" s="100" customFormat="1" x14ac:dyDescent="0.35"/>
    <row r="497" s="100" customFormat="1" x14ac:dyDescent="0.35"/>
    <row r="498" s="100" customFormat="1" x14ac:dyDescent="0.35"/>
    <row r="499" s="100" customFormat="1" x14ac:dyDescent="0.35"/>
    <row r="500" s="100" customFormat="1" x14ac:dyDescent="0.35"/>
    <row r="501" s="100" customFormat="1" x14ac:dyDescent="0.35"/>
    <row r="502" s="100" customFormat="1" x14ac:dyDescent="0.35"/>
    <row r="503" s="100" customFormat="1" x14ac:dyDescent="0.35"/>
    <row r="504" s="100" customFormat="1" x14ac:dyDescent="0.35"/>
    <row r="505" s="100" customFormat="1" x14ac:dyDescent="0.35"/>
    <row r="506" s="100" customFormat="1" x14ac:dyDescent="0.35"/>
    <row r="507" s="100" customFormat="1" x14ac:dyDescent="0.35"/>
    <row r="508" s="100" customFormat="1" x14ac:dyDescent="0.35"/>
    <row r="509" s="100" customFormat="1" x14ac:dyDescent="0.35"/>
    <row r="510" s="100" customFormat="1" x14ac:dyDescent="0.35"/>
    <row r="511" s="100" customFormat="1" x14ac:dyDescent="0.35"/>
    <row r="512" s="100" customFormat="1" x14ac:dyDescent="0.35"/>
    <row r="513" s="100" customFormat="1" x14ac:dyDescent="0.35"/>
    <row r="514" s="100" customFormat="1" x14ac:dyDescent="0.35"/>
    <row r="515" s="100" customFormat="1" x14ac:dyDescent="0.35"/>
    <row r="516" s="100" customFormat="1" x14ac:dyDescent="0.35"/>
    <row r="517" s="100" customFormat="1" x14ac:dyDescent="0.35"/>
    <row r="518" s="100" customFormat="1" x14ac:dyDescent="0.35"/>
    <row r="519" s="100" customFormat="1" x14ac:dyDescent="0.35"/>
    <row r="520" s="100" customFormat="1" x14ac:dyDescent="0.35"/>
    <row r="521" s="100" customFormat="1" x14ac:dyDescent="0.35"/>
    <row r="522" s="100" customFormat="1" x14ac:dyDescent="0.35"/>
    <row r="523" s="100" customFormat="1" x14ac:dyDescent="0.35"/>
    <row r="524" s="100" customFormat="1" x14ac:dyDescent="0.35"/>
    <row r="525" s="100" customFormat="1" x14ac:dyDescent="0.35"/>
    <row r="526" s="100" customFormat="1" x14ac:dyDescent="0.35"/>
    <row r="527" s="100" customFormat="1" x14ac:dyDescent="0.35"/>
    <row r="528" s="100" customFormat="1" x14ac:dyDescent="0.35"/>
    <row r="529" s="100" customFormat="1" x14ac:dyDescent="0.35"/>
    <row r="530" s="100" customFormat="1" x14ac:dyDescent="0.35"/>
    <row r="531" s="100" customFormat="1" x14ac:dyDescent="0.35"/>
    <row r="532" s="100" customFormat="1" x14ac:dyDescent="0.35"/>
    <row r="533" s="100" customFormat="1" x14ac:dyDescent="0.35"/>
    <row r="534" s="100" customFormat="1" x14ac:dyDescent="0.35"/>
    <row r="535" s="100" customFormat="1" x14ac:dyDescent="0.35"/>
    <row r="536" s="100" customFormat="1" x14ac:dyDescent="0.35"/>
    <row r="537" s="100" customFormat="1" x14ac:dyDescent="0.35"/>
    <row r="538" s="100" customFormat="1" x14ac:dyDescent="0.35"/>
    <row r="539" s="100" customFormat="1" x14ac:dyDescent="0.35"/>
    <row r="540" s="100" customFormat="1" x14ac:dyDescent="0.35"/>
    <row r="541" s="100" customFormat="1" x14ac:dyDescent="0.35"/>
    <row r="542" s="100" customFormat="1" x14ac:dyDescent="0.35"/>
    <row r="543" s="100" customFormat="1" x14ac:dyDescent="0.35"/>
    <row r="544" s="100" customFormat="1" x14ac:dyDescent="0.35"/>
    <row r="545" s="100" customFormat="1" x14ac:dyDescent="0.35"/>
    <row r="546" s="100" customFormat="1" x14ac:dyDescent="0.35"/>
    <row r="547" s="100" customFormat="1" x14ac:dyDescent="0.35"/>
    <row r="548" s="100" customFormat="1" x14ac:dyDescent="0.35"/>
    <row r="549" s="100" customFormat="1" x14ac:dyDescent="0.35"/>
    <row r="550" s="100" customFormat="1" x14ac:dyDescent="0.35"/>
    <row r="551" s="100" customFormat="1" x14ac:dyDescent="0.35"/>
    <row r="552" s="100" customFormat="1" x14ac:dyDescent="0.35"/>
    <row r="553" s="100" customFormat="1" x14ac:dyDescent="0.35"/>
    <row r="554" s="100" customFormat="1" x14ac:dyDescent="0.35"/>
    <row r="555" s="100" customFormat="1" x14ac:dyDescent="0.35"/>
    <row r="556" s="100" customFormat="1" x14ac:dyDescent="0.35"/>
    <row r="557" s="100" customFormat="1" x14ac:dyDescent="0.35"/>
    <row r="558" s="100" customFormat="1" x14ac:dyDescent="0.35"/>
    <row r="559" s="100" customFormat="1" x14ac:dyDescent="0.35"/>
    <row r="560" s="100" customFormat="1" x14ac:dyDescent="0.35"/>
    <row r="561" s="100" customFormat="1" x14ac:dyDescent="0.35"/>
    <row r="562" s="100" customFormat="1" x14ac:dyDescent="0.35"/>
    <row r="563" s="100" customFormat="1" x14ac:dyDescent="0.35"/>
    <row r="564" s="100" customFormat="1" x14ac:dyDescent="0.35"/>
    <row r="565" s="100" customFormat="1" x14ac:dyDescent="0.35"/>
    <row r="566" s="100" customFormat="1" x14ac:dyDescent="0.35"/>
    <row r="567" s="100" customFormat="1" x14ac:dyDescent="0.35"/>
    <row r="568" s="100" customFormat="1" x14ac:dyDescent="0.35"/>
    <row r="569" s="100" customFormat="1" x14ac:dyDescent="0.35"/>
    <row r="570" s="100" customFormat="1" x14ac:dyDescent="0.35"/>
    <row r="571" s="100" customFormat="1" x14ac:dyDescent="0.35"/>
    <row r="572" s="100" customFormat="1" x14ac:dyDescent="0.35"/>
    <row r="573" s="100" customFormat="1" x14ac:dyDescent="0.35"/>
    <row r="574" s="100" customFormat="1" x14ac:dyDescent="0.35"/>
    <row r="575" s="100" customFormat="1" x14ac:dyDescent="0.35"/>
    <row r="576" s="100" customFormat="1" x14ac:dyDescent="0.35"/>
    <row r="577" s="100" customFormat="1" x14ac:dyDescent="0.35"/>
    <row r="578" s="100" customFormat="1" x14ac:dyDescent="0.35"/>
    <row r="579" s="100" customFormat="1" x14ac:dyDescent="0.35"/>
    <row r="580" s="100" customFormat="1" x14ac:dyDescent="0.35"/>
    <row r="581" s="100" customFormat="1" x14ac:dyDescent="0.35"/>
    <row r="582" s="100" customFormat="1" x14ac:dyDescent="0.35"/>
    <row r="583" s="100" customFormat="1" x14ac:dyDescent="0.35"/>
    <row r="584" s="100" customFormat="1" x14ac:dyDescent="0.35"/>
    <row r="585" s="100" customFormat="1" x14ac:dyDescent="0.35"/>
    <row r="586" s="100" customFormat="1" x14ac:dyDescent="0.35"/>
    <row r="587" s="100" customFormat="1" x14ac:dyDescent="0.35"/>
    <row r="588" s="100" customFormat="1" x14ac:dyDescent="0.35"/>
    <row r="589" s="100" customFormat="1" x14ac:dyDescent="0.35"/>
    <row r="590" s="100" customFormat="1" x14ac:dyDescent="0.35"/>
    <row r="591" s="100" customFormat="1" x14ac:dyDescent="0.35"/>
    <row r="592" s="100" customFormat="1" x14ac:dyDescent="0.35"/>
    <row r="593" s="100" customFormat="1" x14ac:dyDescent="0.35"/>
    <row r="594" s="100" customFormat="1" x14ac:dyDescent="0.35"/>
    <row r="595" s="100" customFormat="1" x14ac:dyDescent="0.35"/>
    <row r="596" s="100" customFormat="1" x14ac:dyDescent="0.35"/>
    <row r="597" s="100" customFormat="1" x14ac:dyDescent="0.35"/>
    <row r="598" s="100" customFormat="1" x14ac:dyDescent="0.35"/>
    <row r="599" s="100" customFormat="1" x14ac:dyDescent="0.35"/>
    <row r="600" s="100" customFormat="1" x14ac:dyDescent="0.35"/>
    <row r="601" s="100" customFormat="1" x14ac:dyDescent="0.35"/>
    <row r="602" s="100" customFormat="1" x14ac:dyDescent="0.35"/>
    <row r="603" s="100" customFormat="1" x14ac:dyDescent="0.35"/>
    <row r="604" s="100" customFormat="1" x14ac:dyDescent="0.35"/>
    <row r="605" s="100" customFormat="1" x14ac:dyDescent="0.35"/>
    <row r="606" s="100" customFormat="1" x14ac:dyDescent="0.35"/>
    <row r="607" s="100" customFormat="1" x14ac:dyDescent="0.35"/>
    <row r="608" s="100" customFormat="1" x14ac:dyDescent="0.35"/>
    <row r="609" s="100" customFormat="1" x14ac:dyDescent="0.35"/>
    <row r="610" s="100" customFormat="1" x14ac:dyDescent="0.35"/>
    <row r="611" s="100" customFormat="1" x14ac:dyDescent="0.35"/>
    <row r="612" s="100" customFormat="1" x14ac:dyDescent="0.35"/>
    <row r="613" s="100" customFormat="1" x14ac:dyDescent="0.35"/>
    <row r="614" s="100" customFormat="1" x14ac:dyDescent="0.35"/>
    <row r="615" s="100" customFormat="1" x14ac:dyDescent="0.35"/>
    <row r="616" s="100" customFormat="1" x14ac:dyDescent="0.35"/>
    <row r="617" s="100" customFormat="1" x14ac:dyDescent="0.35"/>
    <row r="618" s="100" customFormat="1" x14ac:dyDescent="0.35"/>
    <row r="619" s="100" customFormat="1" x14ac:dyDescent="0.35"/>
    <row r="620" s="100" customFormat="1" x14ac:dyDescent="0.35"/>
    <row r="621" s="100" customFormat="1" x14ac:dyDescent="0.35"/>
    <row r="622" s="100" customFormat="1" x14ac:dyDescent="0.35"/>
    <row r="623" s="100" customFormat="1" x14ac:dyDescent="0.35"/>
    <row r="624" s="100" customFormat="1" x14ac:dyDescent="0.35"/>
    <row r="625" s="100" customFormat="1" x14ac:dyDescent="0.35"/>
    <row r="626" s="100" customFormat="1" x14ac:dyDescent="0.35"/>
    <row r="627" s="100" customFormat="1" x14ac:dyDescent="0.35"/>
    <row r="628" s="100" customFormat="1" x14ac:dyDescent="0.35"/>
    <row r="629" s="100" customFormat="1" x14ac:dyDescent="0.35"/>
    <row r="630" s="100" customFormat="1" x14ac:dyDescent="0.35"/>
    <row r="631" s="100" customFormat="1" x14ac:dyDescent="0.35"/>
    <row r="632" s="100" customFormat="1" x14ac:dyDescent="0.35"/>
    <row r="633" s="100" customFormat="1" x14ac:dyDescent="0.35"/>
    <row r="634" s="100" customFormat="1" x14ac:dyDescent="0.35"/>
    <row r="635" s="100" customFormat="1" x14ac:dyDescent="0.35"/>
    <row r="636" s="100" customFormat="1" x14ac:dyDescent="0.35"/>
    <row r="637" s="100" customFormat="1" x14ac:dyDescent="0.35"/>
    <row r="638" s="100" customFormat="1" x14ac:dyDescent="0.35"/>
    <row r="639" s="100" customFormat="1" x14ac:dyDescent="0.35"/>
    <row r="640" s="100" customFormat="1" x14ac:dyDescent="0.35"/>
    <row r="641" s="100" customFormat="1" x14ac:dyDescent="0.35"/>
    <row r="642" s="100" customFormat="1" x14ac:dyDescent="0.35"/>
    <row r="643" s="100" customFormat="1" x14ac:dyDescent="0.35"/>
    <row r="644" s="100" customFormat="1" x14ac:dyDescent="0.35"/>
    <row r="645" s="100" customFormat="1" x14ac:dyDescent="0.35"/>
    <row r="646" s="100" customFormat="1" x14ac:dyDescent="0.35"/>
    <row r="647" s="100" customFormat="1" x14ac:dyDescent="0.35"/>
    <row r="648" s="100" customFormat="1" x14ac:dyDescent="0.35"/>
    <row r="649" s="100" customFormat="1" x14ac:dyDescent="0.35"/>
    <row r="650" s="100" customFormat="1" x14ac:dyDescent="0.35"/>
    <row r="651" s="100" customFormat="1" x14ac:dyDescent="0.35"/>
    <row r="652" s="100" customFormat="1" x14ac:dyDescent="0.35"/>
    <row r="653" s="100" customFormat="1" x14ac:dyDescent="0.35"/>
    <row r="654" s="100" customFormat="1" x14ac:dyDescent="0.35"/>
    <row r="655" s="100" customFormat="1" x14ac:dyDescent="0.35"/>
    <row r="656" s="100" customFormat="1" x14ac:dyDescent="0.35"/>
    <row r="657" s="100" customFormat="1" x14ac:dyDescent="0.35"/>
    <row r="658" s="100" customFormat="1" x14ac:dyDescent="0.35"/>
    <row r="659" s="100" customFormat="1" x14ac:dyDescent="0.35"/>
    <row r="660" s="100" customFormat="1" x14ac:dyDescent="0.35"/>
    <row r="661" s="100" customFormat="1" x14ac:dyDescent="0.35"/>
    <row r="662" s="100" customFormat="1" x14ac:dyDescent="0.35"/>
    <row r="663" s="100" customFormat="1" x14ac:dyDescent="0.35"/>
    <row r="664" s="100" customFormat="1" x14ac:dyDescent="0.35"/>
    <row r="665" s="100" customFormat="1" x14ac:dyDescent="0.35"/>
    <row r="666" s="100" customFormat="1" x14ac:dyDescent="0.35"/>
    <row r="667" s="100" customFormat="1" x14ac:dyDescent="0.35"/>
    <row r="668" s="100" customFormat="1" x14ac:dyDescent="0.35"/>
    <row r="669" s="100" customFormat="1" x14ac:dyDescent="0.35"/>
    <row r="670" s="100" customFormat="1" x14ac:dyDescent="0.35"/>
    <row r="671" s="100" customFormat="1" x14ac:dyDescent="0.35"/>
    <row r="672" s="100" customFormat="1" x14ac:dyDescent="0.35"/>
    <row r="673" s="100" customFormat="1" x14ac:dyDescent="0.35"/>
    <row r="674" s="100" customFormat="1" x14ac:dyDescent="0.35"/>
    <row r="675" s="100" customFormat="1" x14ac:dyDescent="0.35"/>
    <row r="676" s="100" customFormat="1" x14ac:dyDescent="0.35"/>
    <row r="677" s="100" customFormat="1" x14ac:dyDescent="0.35"/>
    <row r="678" s="100" customFormat="1" x14ac:dyDescent="0.35"/>
    <row r="679" s="100" customFormat="1" x14ac:dyDescent="0.35"/>
    <row r="680" s="100" customFormat="1" x14ac:dyDescent="0.35"/>
    <row r="681" s="100" customFormat="1" x14ac:dyDescent="0.35"/>
    <row r="682" s="100" customFormat="1" x14ac:dyDescent="0.35"/>
    <row r="683" s="100" customFormat="1" x14ac:dyDescent="0.35"/>
    <row r="684" s="100" customFormat="1" x14ac:dyDescent="0.35"/>
    <row r="685" s="100" customFormat="1" x14ac:dyDescent="0.35"/>
    <row r="686" s="100" customFormat="1" x14ac:dyDescent="0.35"/>
    <row r="687" s="100" customFormat="1" x14ac:dyDescent="0.35"/>
    <row r="688" s="100" customFormat="1" x14ac:dyDescent="0.35"/>
    <row r="689" s="100" customFormat="1" x14ac:dyDescent="0.35"/>
    <row r="690" s="100" customFormat="1" x14ac:dyDescent="0.35"/>
    <row r="691" s="100" customFormat="1" x14ac:dyDescent="0.35"/>
    <row r="692" s="100" customFormat="1" x14ac:dyDescent="0.35"/>
    <row r="693" s="100" customFormat="1" x14ac:dyDescent="0.35"/>
    <row r="694" s="100" customFormat="1" x14ac:dyDescent="0.35"/>
    <row r="695" s="100" customFormat="1" x14ac:dyDescent="0.35"/>
    <row r="696" s="100" customFormat="1" x14ac:dyDescent="0.35"/>
    <row r="697" s="100" customFormat="1" x14ac:dyDescent="0.35"/>
    <row r="698" s="100" customFormat="1" x14ac:dyDescent="0.35"/>
    <row r="699" s="100" customFormat="1" x14ac:dyDescent="0.35"/>
    <row r="700" s="100" customFormat="1" x14ac:dyDescent="0.35"/>
    <row r="701" s="100" customFormat="1" x14ac:dyDescent="0.35"/>
    <row r="702" s="100" customFormat="1" x14ac:dyDescent="0.35"/>
    <row r="703" s="100" customFormat="1" x14ac:dyDescent="0.35"/>
    <row r="704" s="100" customFormat="1" x14ac:dyDescent="0.35"/>
    <row r="705" s="100" customFormat="1" x14ac:dyDescent="0.35"/>
    <row r="706" s="100" customFormat="1" x14ac:dyDescent="0.35"/>
    <row r="707" s="100" customFormat="1" x14ac:dyDescent="0.35"/>
    <row r="708" s="100" customFormat="1" x14ac:dyDescent="0.35"/>
    <row r="709" s="100" customFormat="1" x14ac:dyDescent="0.35"/>
    <row r="710" s="100" customFormat="1" x14ac:dyDescent="0.35"/>
    <row r="711" s="100" customFormat="1" x14ac:dyDescent="0.35"/>
    <row r="712" s="100" customFormat="1" x14ac:dyDescent="0.35"/>
    <row r="713" s="100" customFormat="1" x14ac:dyDescent="0.35"/>
    <row r="714" s="100" customFormat="1" x14ac:dyDescent="0.35"/>
    <row r="715" s="100" customFormat="1" x14ac:dyDescent="0.35"/>
    <row r="716" s="100" customFormat="1" x14ac:dyDescent="0.35"/>
    <row r="717" s="100" customFormat="1" x14ac:dyDescent="0.35"/>
    <row r="718" s="100" customFormat="1" x14ac:dyDescent="0.35"/>
    <row r="719" s="100" customFormat="1" x14ac:dyDescent="0.35"/>
    <row r="720" s="100" customFormat="1" x14ac:dyDescent="0.35"/>
    <row r="721" s="100" customFormat="1" x14ac:dyDescent="0.35"/>
    <row r="722" s="100" customFormat="1" x14ac:dyDescent="0.35"/>
    <row r="723" s="100" customFormat="1" x14ac:dyDescent="0.35"/>
    <row r="724" s="100" customFormat="1" x14ac:dyDescent="0.35"/>
    <row r="725" s="100" customFormat="1" x14ac:dyDescent="0.35"/>
    <row r="726" s="100" customFormat="1" x14ac:dyDescent="0.35"/>
    <row r="727" s="100" customFormat="1" x14ac:dyDescent="0.35"/>
    <row r="728" s="100" customFormat="1" x14ac:dyDescent="0.35"/>
    <row r="729" s="100" customFormat="1" x14ac:dyDescent="0.35"/>
    <row r="730" s="100" customFormat="1" x14ac:dyDescent="0.35"/>
    <row r="731" s="100" customFormat="1" x14ac:dyDescent="0.35"/>
    <row r="732" s="100" customFormat="1" x14ac:dyDescent="0.35"/>
    <row r="733" s="100" customFormat="1" x14ac:dyDescent="0.35"/>
    <row r="734" s="100" customFormat="1" x14ac:dyDescent="0.35"/>
    <row r="735" s="100" customFormat="1" x14ac:dyDescent="0.35"/>
    <row r="736" s="100" customFormat="1" x14ac:dyDescent="0.35"/>
    <row r="737" s="100" customFormat="1" x14ac:dyDescent="0.35"/>
    <row r="738" s="100" customFormat="1" x14ac:dyDescent="0.35"/>
    <row r="739" s="100" customFormat="1" x14ac:dyDescent="0.35"/>
    <row r="740" s="100" customFormat="1" x14ac:dyDescent="0.35"/>
    <row r="741" s="100" customFormat="1" x14ac:dyDescent="0.35"/>
    <row r="742" s="100" customFormat="1" x14ac:dyDescent="0.35"/>
    <row r="743" s="100" customFormat="1" x14ac:dyDescent="0.35"/>
    <row r="744" s="100" customFormat="1" x14ac:dyDescent="0.35"/>
    <row r="745" s="100" customFormat="1" x14ac:dyDescent="0.35"/>
    <row r="746" s="100" customFormat="1" x14ac:dyDescent="0.35"/>
    <row r="747" s="100" customFormat="1" x14ac:dyDescent="0.35"/>
    <row r="748" s="100" customFormat="1" x14ac:dyDescent="0.35"/>
    <row r="749" s="100" customFormat="1" x14ac:dyDescent="0.35"/>
    <row r="750" s="100" customFormat="1" x14ac:dyDescent="0.35"/>
    <row r="751" s="100" customFormat="1" x14ac:dyDescent="0.35"/>
    <row r="752" s="100" customFormat="1" x14ac:dyDescent="0.35"/>
    <row r="753" s="100" customFormat="1" x14ac:dyDescent="0.35"/>
    <row r="754" s="100" customFormat="1" x14ac:dyDescent="0.35"/>
    <row r="755" s="100" customFormat="1" x14ac:dyDescent="0.35"/>
    <row r="756" s="100" customFormat="1" x14ac:dyDescent="0.35"/>
    <row r="757" s="100" customFormat="1" x14ac:dyDescent="0.35"/>
    <row r="758" s="100" customFormat="1" x14ac:dyDescent="0.35"/>
    <row r="759" s="100" customFormat="1" x14ac:dyDescent="0.35"/>
    <row r="760" s="100" customFormat="1" x14ac:dyDescent="0.35"/>
    <row r="761" s="100" customFormat="1" x14ac:dyDescent="0.35"/>
    <row r="762" s="100" customFormat="1" x14ac:dyDescent="0.35"/>
    <row r="763" s="100" customFormat="1" x14ac:dyDescent="0.35"/>
    <row r="764" s="100" customFormat="1" x14ac:dyDescent="0.35"/>
    <row r="765" s="100" customFormat="1" x14ac:dyDescent="0.35"/>
    <row r="766" s="100" customFormat="1" x14ac:dyDescent="0.35"/>
    <row r="767" s="100" customFormat="1" x14ac:dyDescent="0.35"/>
    <row r="768" s="100" customFormat="1" x14ac:dyDescent="0.35"/>
    <row r="769" s="100" customFormat="1" x14ac:dyDescent="0.35"/>
    <row r="770" s="100" customFormat="1" x14ac:dyDescent="0.35"/>
    <row r="771" s="100" customFormat="1" x14ac:dyDescent="0.35"/>
    <row r="772" s="100" customFormat="1" x14ac:dyDescent="0.35"/>
    <row r="773" s="100" customFormat="1" x14ac:dyDescent="0.35"/>
    <row r="774" s="100" customFormat="1" x14ac:dyDescent="0.35"/>
    <row r="775" s="100" customFormat="1" x14ac:dyDescent="0.35"/>
    <row r="776" s="100" customFormat="1" x14ac:dyDescent="0.35"/>
    <row r="777" s="100" customFormat="1" x14ac:dyDescent="0.35"/>
    <row r="778" s="100" customFormat="1" x14ac:dyDescent="0.35"/>
    <row r="779" s="100" customFormat="1" x14ac:dyDescent="0.35"/>
    <row r="780" s="100" customFormat="1" x14ac:dyDescent="0.35"/>
    <row r="781" s="100" customFormat="1" x14ac:dyDescent="0.35"/>
    <row r="782" s="100" customFormat="1" x14ac:dyDescent="0.35"/>
    <row r="783" s="100" customFormat="1" x14ac:dyDescent="0.35"/>
    <row r="784" s="100" customFormat="1" x14ac:dyDescent="0.35"/>
    <row r="785" s="100" customFormat="1" x14ac:dyDescent="0.35"/>
    <row r="786" s="100" customFormat="1" x14ac:dyDescent="0.35"/>
    <row r="787" s="100" customFormat="1" x14ac:dyDescent="0.35"/>
    <row r="788" s="100" customFormat="1" x14ac:dyDescent="0.35"/>
    <row r="789" s="100" customFormat="1" x14ac:dyDescent="0.35"/>
    <row r="790" s="100" customFormat="1" x14ac:dyDescent="0.35"/>
    <row r="791" s="100" customFormat="1" x14ac:dyDescent="0.35"/>
    <row r="792" s="100" customFormat="1" x14ac:dyDescent="0.35"/>
    <row r="793" s="100" customFormat="1" x14ac:dyDescent="0.35"/>
    <row r="794" s="100" customFormat="1" x14ac:dyDescent="0.35"/>
    <row r="795" s="100" customFormat="1" x14ac:dyDescent="0.35"/>
    <row r="796" s="100" customFormat="1" x14ac:dyDescent="0.35"/>
    <row r="797" s="100" customFormat="1" x14ac:dyDescent="0.35"/>
    <row r="798" s="100" customFormat="1" x14ac:dyDescent="0.35"/>
    <row r="799" s="100" customFormat="1" x14ac:dyDescent="0.35"/>
    <row r="800" s="100" customFormat="1" x14ac:dyDescent="0.35"/>
    <row r="801" s="100" customFormat="1" x14ac:dyDescent="0.35"/>
    <row r="802" s="100" customFormat="1" x14ac:dyDescent="0.35"/>
    <row r="803" s="100" customFormat="1" x14ac:dyDescent="0.35"/>
    <row r="804" s="100" customFormat="1" x14ac:dyDescent="0.35"/>
    <row r="805" s="100" customFormat="1" x14ac:dyDescent="0.35"/>
    <row r="806" s="100" customFormat="1" x14ac:dyDescent="0.35"/>
    <row r="807" s="100" customFormat="1" x14ac:dyDescent="0.35"/>
    <row r="808" s="100" customFormat="1" x14ac:dyDescent="0.35"/>
    <row r="809" s="100" customFormat="1" x14ac:dyDescent="0.35"/>
    <row r="810" s="100" customFormat="1" x14ac:dyDescent="0.35"/>
    <row r="811" s="100" customFormat="1" x14ac:dyDescent="0.35"/>
    <row r="812" s="100" customFormat="1" x14ac:dyDescent="0.35"/>
    <row r="813" s="100" customFormat="1" x14ac:dyDescent="0.35"/>
    <row r="814" s="100" customFormat="1" x14ac:dyDescent="0.35"/>
    <row r="815" s="100" customFormat="1" x14ac:dyDescent="0.35"/>
    <row r="816" s="100" customFormat="1" x14ac:dyDescent="0.35"/>
    <row r="817" s="100" customFormat="1" x14ac:dyDescent="0.35"/>
    <row r="818" s="100" customFormat="1" x14ac:dyDescent="0.35"/>
    <row r="819" s="100" customFormat="1" x14ac:dyDescent="0.35"/>
    <row r="820" s="100" customFormat="1" x14ac:dyDescent="0.35"/>
    <row r="821" s="100" customFormat="1" x14ac:dyDescent="0.35"/>
    <row r="822" s="100" customFormat="1" x14ac:dyDescent="0.35"/>
    <row r="823" s="100" customFormat="1" x14ac:dyDescent="0.35"/>
    <row r="824" s="100" customFormat="1" x14ac:dyDescent="0.35"/>
    <row r="825" s="100" customFormat="1" x14ac:dyDescent="0.35"/>
    <row r="826" s="100" customFormat="1" x14ac:dyDescent="0.35"/>
    <row r="827" s="100" customFormat="1" x14ac:dyDescent="0.35"/>
    <row r="828" s="100" customFormat="1" x14ac:dyDescent="0.35"/>
    <row r="829" s="100" customFormat="1" x14ac:dyDescent="0.35"/>
    <row r="830" s="100" customFormat="1" x14ac:dyDescent="0.35"/>
    <row r="831" s="100" customFormat="1" x14ac:dyDescent="0.35"/>
    <row r="832" s="100" customFormat="1" x14ac:dyDescent="0.35"/>
    <row r="833" s="100" customFormat="1" x14ac:dyDescent="0.35"/>
    <row r="834" s="100" customFormat="1" x14ac:dyDescent="0.35"/>
    <row r="835" s="100" customFormat="1" x14ac:dyDescent="0.35"/>
    <row r="836" s="100" customFormat="1" x14ac:dyDescent="0.35"/>
    <row r="837" s="100" customFormat="1" x14ac:dyDescent="0.35"/>
    <row r="838" s="100" customFormat="1" x14ac:dyDescent="0.35"/>
    <row r="839" s="100" customFormat="1" x14ac:dyDescent="0.35"/>
    <row r="840" s="100" customFormat="1" x14ac:dyDescent="0.35"/>
    <row r="841" s="100" customFormat="1" x14ac:dyDescent="0.35"/>
    <row r="842" s="100" customFormat="1" x14ac:dyDescent="0.35"/>
    <row r="843" s="100" customFormat="1" x14ac:dyDescent="0.35"/>
    <row r="844" s="100" customFormat="1" x14ac:dyDescent="0.35"/>
    <row r="845" s="100" customFormat="1" x14ac:dyDescent="0.35"/>
    <row r="846" s="100" customFormat="1" x14ac:dyDescent="0.35"/>
    <row r="847" s="100" customFormat="1" x14ac:dyDescent="0.35"/>
    <row r="848" s="100" customFormat="1" x14ac:dyDescent="0.35"/>
    <row r="849" s="100" customFormat="1" x14ac:dyDescent="0.35"/>
    <row r="850" s="100" customFormat="1" x14ac:dyDescent="0.35"/>
    <row r="851" s="100" customFormat="1" x14ac:dyDescent="0.35"/>
    <row r="852" s="100" customFormat="1" x14ac:dyDescent="0.35"/>
    <row r="853" s="100" customFormat="1" x14ac:dyDescent="0.35"/>
    <row r="854" s="100" customFormat="1" x14ac:dyDescent="0.35"/>
    <row r="855" s="100" customFormat="1" x14ac:dyDescent="0.35"/>
    <row r="856" s="100" customFormat="1" x14ac:dyDescent="0.35"/>
    <row r="857" s="100" customFormat="1" x14ac:dyDescent="0.35"/>
    <row r="858" s="100" customFormat="1" x14ac:dyDescent="0.35"/>
    <row r="859" s="100" customFormat="1" x14ac:dyDescent="0.35"/>
    <row r="860" s="100" customFormat="1" x14ac:dyDescent="0.35"/>
    <row r="861" s="100" customFormat="1" x14ac:dyDescent="0.35"/>
    <row r="862" s="100" customFormat="1" x14ac:dyDescent="0.35"/>
    <row r="863" s="100" customFormat="1" x14ac:dyDescent="0.35"/>
    <row r="864" s="100" customFormat="1" x14ac:dyDescent="0.35"/>
    <row r="865" s="100" customFormat="1" x14ac:dyDescent="0.35"/>
    <row r="866" s="100" customFormat="1" x14ac:dyDescent="0.35"/>
    <row r="867" s="100" customFormat="1" x14ac:dyDescent="0.35"/>
    <row r="868" s="100" customFormat="1" x14ac:dyDescent="0.35"/>
    <row r="869" s="100" customFormat="1" x14ac:dyDescent="0.35"/>
    <row r="870" s="100" customFormat="1" x14ac:dyDescent="0.35"/>
    <row r="871" s="100" customFormat="1" x14ac:dyDescent="0.35"/>
    <row r="872" s="100" customFormat="1" x14ac:dyDescent="0.35"/>
    <row r="873" s="100" customFormat="1" x14ac:dyDescent="0.35"/>
    <row r="874" s="100" customFormat="1" x14ac:dyDescent="0.35"/>
    <row r="875" s="100" customFormat="1" x14ac:dyDescent="0.35"/>
    <row r="876" s="100" customFormat="1" x14ac:dyDescent="0.35"/>
    <row r="877" s="100" customFormat="1" x14ac:dyDescent="0.35"/>
    <row r="878" s="100" customFormat="1" x14ac:dyDescent="0.35"/>
    <row r="879" s="100" customFormat="1" x14ac:dyDescent="0.35"/>
    <row r="880" s="100" customFormat="1" x14ac:dyDescent="0.35"/>
    <row r="881" s="100" customFormat="1" x14ac:dyDescent="0.35"/>
    <row r="882" s="100" customFormat="1" x14ac:dyDescent="0.35"/>
    <row r="883" s="100" customFormat="1" x14ac:dyDescent="0.35"/>
    <row r="884" s="100" customFormat="1" x14ac:dyDescent="0.35"/>
    <row r="885" s="100" customFormat="1" x14ac:dyDescent="0.35"/>
    <row r="886" s="100" customFormat="1" x14ac:dyDescent="0.35"/>
    <row r="887" s="100" customFormat="1" x14ac:dyDescent="0.35"/>
    <row r="888" s="100" customFormat="1" x14ac:dyDescent="0.35"/>
    <row r="889" s="100" customFormat="1" x14ac:dyDescent="0.35"/>
    <row r="890" s="100" customFormat="1" x14ac:dyDescent="0.35"/>
    <row r="891" s="100" customFormat="1" x14ac:dyDescent="0.35"/>
    <row r="892" s="100" customFormat="1" x14ac:dyDescent="0.35"/>
    <row r="893" s="100" customFormat="1" x14ac:dyDescent="0.35"/>
    <row r="894" s="100" customFormat="1" x14ac:dyDescent="0.35"/>
    <row r="895" s="100" customFormat="1" x14ac:dyDescent="0.35"/>
    <row r="896" s="100" customFormat="1" x14ac:dyDescent="0.35"/>
    <row r="897" s="100" customFormat="1" x14ac:dyDescent="0.35"/>
    <row r="898" s="100" customFormat="1" x14ac:dyDescent="0.35"/>
    <row r="899" s="100" customFormat="1" x14ac:dyDescent="0.35"/>
    <row r="900" s="100" customFormat="1" x14ac:dyDescent="0.35"/>
    <row r="901" s="100" customFormat="1" x14ac:dyDescent="0.35"/>
    <row r="902" s="100" customFormat="1" x14ac:dyDescent="0.35"/>
    <row r="903" s="100" customFormat="1" x14ac:dyDescent="0.35"/>
    <row r="904" s="100" customFormat="1" x14ac:dyDescent="0.35"/>
    <row r="905" s="100" customFormat="1" x14ac:dyDescent="0.35"/>
    <row r="906" s="100" customFormat="1" x14ac:dyDescent="0.35"/>
    <row r="907" s="100" customFormat="1" x14ac:dyDescent="0.35"/>
    <row r="908" s="100" customFormat="1" x14ac:dyDescent="0.35"/>
    <row r="909" s="100" customFormat="1" x14ac:dyDescent="0.35"/>
    <row r="910" s="100" customFormat="1" x14ac:dyDescent="0.35"/>
    <row r="911" s="100" customFormat="1" x14ac:dyDescent="0.35"/>
    <row r="912" s="100" customFormat="1" x14ac:dyDescent="0.35"/>
    <row r="913" s="100" customFormat="1" x14ac:dyDescent="0.35"/>
    <row r="914" s="100" customFormat="1" x14ac:dyDescent="0.35"/>
    <row r="915" s="100" customFormat="1" x14ac:dyDescent="0.35"/>
    <row r="916" s="100" customFormat="1" x14ac:dyDescent="0.35"/>
    <row r="917" s="100" customFormat="1" x14ac:dyDescent="0.35"/>
    <row r="918" s="100" customFormat="1" x14ac:dyDescent="0.35"/>
    <row r="919" s="100" customFormat="1" x14ac:dyDescent="0.35"/>
    <row r="920" s="100" customFormat="1" x14ac:dyDescent="0.35"/>
    <row r="921" s="100" customFormat="1" x14ac:dyDescent="0.35"/>
    <row r="922" s="100" customFormat="1" x14ac:dyDescent="0.35"/>
    <row r="923" s="100" customFormat="1" x14ac:dyDescent="0.35"/>
    <row r="924" s="100" customFormat="1" x14ac:dyDescent="0.35"/>
    <row r="925" s="100" customFormat="1" x14ac:dyDescent="0.35"/>
    <row r="926" s="100" customFormat="1" x14ac:dyDescent="0.35"/>
    <row r="927" s="100" customFormat="1" x14ac:dyDescent="0.35"/>
    <row r="928" s="100" customFormat="1" x14ac:dyDescent="0.35"/>
    <row r="929" s="100" customFormat="1" x14ac:dyDescent="0.35"/>
    <row r="930" s="100" customFormat="1" x14ac:dyDescent="0.35"/>
    <row r="931" s="100" customFormat="1" x14ac:dyDescent="0.35"/>
    <row r="932" s="100" customFormat="1" x14ac:dyDescent="0.35"/>
    <row r="933" s="100" customFormat="1" x14ac:dyDescent="0.35"/>
    <row r="934" s="100" customFormat="1" x14ac:dyDescent="0.35"/>
    <row r="935" s="100" customFormat="1" x14ac:dyDescent="0.35"/>
    <row r="936" s="100" customFormat="1" x14ac:dyDescent="0.35"/>
    <row r="937" s="100" customFormat="1" x14ac:dyDescent="0.35"/>
    <row r="938" s="100" customFormat="1" x14ac:dyDescent="0.35"/>
    <row r="939" s="100" customFormat="1" x14ac:dyDescent="0.35"/>
    <row r="940" s="100" customFormat="1" x14ac:dyDescent="0.35"/>
    <row r="941" s="100" customFormat="1" x14ac:dyDescent="0.35"/>
    <row r="942" s="100" customFormat="1" x14ac:dyDescent="0.35"/>
    <row r="943" s="100" customFormat="1" x14ac:dyDescent="0.35"/>
    <row r="944" s="100" customFormat="1" x14ac:dyDescent="0.35"/>
    <row r="945" s="100" customFormat="1" x14ac:dyDescent="0.35"/>
    <row r="946" s="100" customFormat="1" x14ac:dyDescent="0.35"/>
    <row r="947" s="100" customFormat="1" x14ac:dyDescent="0.35"/>
    <row r="948" s="100" customFormat="1" x14ac:dyDescent="0.35"/>
    <row r="949" s="100" customFormat="1" x14ac:dyDescent="0.35"/>
    <row r="950" s="100" customFormat="1" x14ac:dyDescent="0.35"/>
    <row r="951" s="100" customFormat="1" x14ac:dyDescent="0.35"/>
    <row r="952" s="100" customFormat="1" x14ac:dyDescent="0.35"/>
    <row r="953" s="100" customFormat="1" x14ac:dyDescent="0.35"/>
    <row r="954" s="100" customFormat="1" x14ac:dyDescent="0.35"/>
    <row r="955" s="100" customFormat="1" x14ac:dyDescent="0.35"/>
    <row r="956" s="100" customFormat="1" x14ac:dyDescent="0.35"/>
    <row r="957" s="100" customFormat="1" x14ac:dyDescent="0.35"/>
    <row r="958" s="100" customFormat="1" x14ac:dyDescent="0.35"/>
    <row r="959" s="100" customFormat="1" x14ac:dyDescent="0.35"/>
    <row r="960" s="100" customFormat="1" x14ac:dyDescent="0.35"/>
    <row r="961" s="100" customFormat="1" x14ac:dyDescent="0.35"/>
    <row r="962" s="100" customFormat="1" x14ac:dyDescent="0.35"/>
    <row r="963" s="100" customFormat="1" x14ac:dyDescent="0.35"/>
    <row r="964" s="100" customFormat="1" x14ac:dyDescent="0.35"/>
    <row r="965" s="100" customFormat="1" x14ac:dyDescent="0.35"/>
    <row r="966" s="100" customFormat="1" x14ac:dyDescent="0.35"/>
    <row r="967" s="100" customFormat="1" x14ac:dyDescent="0.35"/>
    <row r="968" s="100" customFormat="1" x14ac:dyDescent="0.35"/>
    <row r="969" s="100" customFormat="1" x14ac:dyDescent="0.35"/>
    <row r="970" s="100" customFormat="1" x14ac:dyDescent="0.35"/>
    <row r="971" s="100" customFormat="1" x14ac:dyDescent="0.35"/>
    <row r="972" s="100" customFormat="1" x14ac:dyDescent="0.35"/>
    <row r="973" s="100" customFormat="1" x14ac:dyDescent="0.35"/>
    <row r="974" s="100" customFormat="1" x14ac:dyDescent="0.35"/>
    <row r="975" s="100" customFormat="1" x14ac:dyDescent="0.35"/>
    <row r="976" s="100" customFormat="1" x14ac:dyDescent="0.35"/>
    <row r="977" s="100" customFormat="1" x14ac:dyDescent="0.35"/>
    <row r="978" s="100" customFormat="1" x14ac:dyDescent="0.35"/>
    <row r="979" s="100" customFormat="1" x14ac:dyDescent="0.35"/>
    <row r="980" s="100" customFormat="1" x14ac:dyDescent="0.35"/>
    <row r="981" s="100" customFormat="1" x14ac:dyDescent="0.35"/>
    <row r="982" s="100" customFormat="1" x14ac:dyDescent="0.35"/>
    <row r="983" s="100" customFormat="1" x14ac:dyDescent="0.35"/>
    <row r="984" s="100" customFormat="1" x14ac:dyDescent="0.35"/>
    <row r="985" s="100" customFormat="1" x14ac:dyDescent="0.35"/>
    <row r="986" s="100" customFormat="1" x14ac:dyDescent="0.35"/>
    <row r="987" s="100" customFormat="1" x14ac:dyDescent="0.35"/>
    <row r="988" s="100" customFormat="1" x14ac:dyDescent="0.35"/>
    <row r="989" s="100" customFormat="1" x14ac:dyDescent="0.35"/>
    <row r="990" s="100" customFormat="1" x14ac:dyDescent="0.35"/>
    <row r="991" s="100" customFormat="1" x14ac:dyDescent="0.35"/>
    <row r="992" s="100" customFormat="1" x14ac:dyDescent="0.35"/>
    <row r="993" s="100" customFormat="1" x14ac:dyDescent="0.35"/>
    <row r="994" s="100" customFormat="1" x14ac:dyDescent="0.35"/>
    <row r="995" s="100" customFormat="1" x14ac:dyDescent="0.35"/>
    <row r="996" s="100" customFormat="1" x14ac:dyDescent="0.35"/>
    <row r="997" s="100" customFormat="1" x14ac:dyDescent="0.35"/>
    <row r="998" s="100" customFormat="1" x14ac:dyDescent="0.35"/>
    <row r="999" s="100" customFormat="1" x14ac:dyDescent="0.35"/>
    <row r="1000" s="100" customFormat="1" x14ac:dyDescent="0.35"/>
    <row r="1001" s="100" customFormat="1" x14ac:dyDescent="0.35"/>
    <row r="1002" s="100" customFormat="1" x14ac:dyDescent="0.35"/>
    <row r="1003" s="100" customFormat="1" x14ac:dyDescent="0.35"/>
    <row r="1004" s="100" customFormat="1" x14ac:dyDescent="0.35"/>
    <row r="1005" s="100" customFormat="1" x14ac:dyDescent="0.35"/>
    <row r="1006" s="100" customFormat="1" x14ac:dyDescent="0.35"/>
    <row r="1007" s="100" customFormat="1" x14ac:dyDescent="0.35"/>
    <row r="1008" s="100" customFormat="1" x14ac:dyDescent="0.35"/>
    <row r="1009" s="100" customFormat="1" x14ac:dyDescent="0.35"/>
    <row r="1010" s="100" customFormat="1" x14ac:dyDescent="0.35"/>
    <row r="1011" s="100" customFormat="1" x14ac:dyDescent="0.35"/>
    <row r="1012" s="100" customFormat="1" x14ac:dyDescent="0.35"/>
    <row r="1013" s="100" customFormat="1" x14ac:dyDescent="0.35"/>
    <row r="1014" s="100" customFormat="1" x14ac:dyDescent="0.35"/>
    <row r="1015" s="100" customFormat="1" x14ac:dyDescent="0.35"/>
    <row r="1016" s="100" customFormat="1" x14ac:dyDescent="0.35"/>
    <row r="1017" s="100" customFormat="1" x14ac:dyDescent="0.35"/>
    <row r="1018" s="100" customFormat="1" x14ac:dyDescent="0.35"/>
    <row r="1019" s="100" customFormat="1" x14ac:dyDescent="0.35"/>
    <row r="1020" s="100" customFormat="1" x14ac:dyDescent="0.35"/>
    <row r="1021" s="100" customFormat="1" x14ac:dyDescent="0.35"/>
    <row r="1022" s="100" customFormat="1" x14ac:dyDescent="0.35"/>
    <row r="1023" s="100" customFormat="1" x14ac:dyDescent="0.35"/>
    <row r="1024" s="100" customFormat="1" x14ac:dyDescent="0.35"/>
    <row r="1025" s="100" customFormat="1" x14ac:dyDescent="0.35"/>
    <row r="1026" s="100" customFormat="1" x14ac:dyDescent="0.35"/>
    <row r="1027" s="100" customFormat="1" x14ac:dyDescent="0.35"/>
    <row r="1028" s="100" customFormat="1" x14ac:dyDescent="0.35"/>
    <row r="1029" s="100" customFormat="1" x14ac:dyDescent="0.35"/>
    <row r="1030" s="100" customFormat="1" x14ac:dyDescent="0.35"/>
    <row r="1031" s="100" customFormat="1" x14ac:dyDescent="0.35"/>
    <row r="1032" s="100" customFormat="1" x14ac:dyDescent="0.35"/>
    <row r="1033" s="100" customFormat="1" x14ac:dyDescent="0.35"/>
    <row r="1034" s="100" customFormat="1" x14ac:dyDescent="0.35"/>
    <row r="1035" s="100" customFormat="1" x14ac:dyDescent="0.35"/>
    <row r="1036" s="100" customFormat="1" x14ac:dyDescent="0.35"/>
    <row r="1037" s="100" customFormat="1" x14ac:dyDescent="0.35"/>
    <row r="1038" s="100" customFormat="1" x14ac:dyDescent="0.35"/>
    <row r="1039" s="100" customFormat="1" x14ac:dyDescent="0.35"/>
    <row r="1040" s="100" customFormat="1" x14ac:dyDescent="0.35"/>
    <row r="1041" s="100" customFormat="1" x14ac:dyDescent="0.35"/>
    <row r="1042" s="100" customFormat="1" x14ac:dyDescent="0.35"/>
    <row r="1043" s="100" customFormat="1" x14ac:dyDescent="0.35"/>
    <row r="1044" s="100" customFormat="1" x14ac:dyDescent="0.35"/>
    <row r="1045" s="100" customFormat="1" x14ac:dyDescent="0.35"/>
    <row r="1046" s="100" customFormat="1" x14ac:dyDescent="0.35"/>
    <row r="1047" s="100" customFormat="1" x14ac:dyDescent="0.35"/>
    <row r="1048" s="100" customFormat="1" x14ac:dyDescent="0.35"/>
    <row r="1049" s="100" customFormat="1" x14ac:dyDescent="0.35"/>
    <row r="1050" s="100" customFormat="1" x14ac:dyDescent="0.35"/>
    <row r="1051" s="100" customFormat="1" x14ac:dyDescent="0.35"/>
    <row r="1052" s="100" customFormat="1" x14ac:dyDescent="0.35"/>
    <row r="1053" s="100" customFormat="1" x14ac:dyDescent="0.35"/>
    <row r="1054" s="100" customFormat="1" x14ac:dyDescent="0.35"/>
    <row r="1055" s="100" customFormat="1" x14ac:dyDescent="0.35"/>
    <row r="1056" s="100" customFormat="1" x14ac:dyDescent="0.35"/>
    <row r="1057" s="100" customFormat="1" x14ac:dyDescent="0.35"/>
    <row r="1058" s="100" customFormat="1" x14ac:dyDescent="0.35"/>
    <row r="1059" s="100" customFormat="1" x14ac:dyDescent="0.35"/>
    <row r="1060" s="100" customFormat="1" x14ac:dyDescent="0.35"/>
    <row r="1061" s="100" customFormat="1" x14ac:dyDescent="0.35"/>
    <row r="1062" s="100" customFormat="1" x14ac:dyDescent="0.35"/>
    <row r="1063" s="100" customFormat="1" x14ac:dyDescent="0.35"/>
    <row r="1064" s="100" customFormat="1" x14ac:dyDescent="0.35"/>
    <row r="1065" s="100" customFormat="1" x14ac:dyDescent="0.35"/>
    <row r="1066" s="100" customFormat="1" x14ac:dyDescent="0.35"/>
    <row r="1067" s="100" customFormat="1" x14ac:dyDescent="0.35"/>
    <row r="1068" s="100" customFormat="1" x14ac:dyDescent="0.35"/>
    <row r="1069" s="100" customFormat="1" x14ac:dyDescent="0.35"/>
    <row r="1070" s="100" customFormat="1" x14ac:dyDescent="0.35"/>
    <row r="1071" s="100" customFormat="1" x14ac:dyDescent="0.35"/>
    <row r="1072" s="100" customFormat="1" x14ac:dyDescent="0.35"/>
    <row r="1073" s="100" customFormat="1" x14ac:dyDescent="0.35"/>
    <row r="1074" s="100" customFormat="1" x14ac:dyDescent="0.35"/>
    <row r="1075" s="100" customFormat="1" x14ac:dyDescent="0.35"/>
    <row r="1076" s="100" customFormat="1" x14ac:dyDescent="0.35"/>
    <row r="1077" s="100" customFormat="1" x14ac:dyDescent="0.35"/>
    <row r="1078" s="100" customFormat="1" x14ac:dyDescent="0.35"/>
    <row r="1079" s="100" customFormat="1" x14ac:dyDescent="0.35"/>
    <row r="1080" s="100" customFormat="1" x14ac:dyDescent="0.35"/>
    <row r="1081" s="100" customFormat="1" x14ac:dyDescent="0.35"/>
    <row r="1082" s="100" customFormat="1" x14ac:dyDescent="0.35"/>
    <row r="1083" s="100" customFormat="1" x14ac:dyDescent="0.35"/>
    <row r="1084" s="100" customFormat="1" x14ac:dyDescent="0.35"/>
    <row r="1085" s="100" customFormat="1" x14ac:dyDescent="0.35"/>
    <row r="1086" s="100" customFormat="1" x14ac:dyDescent="0.35"/>
    <row r="1087" s="100" customFormat="1" x14ac:dyDescent="0.35"/>
    <row r="1088" s="100" customFormat="1" x14ac:dyDescent="0.35"/>
    <row r="1089" s="100" customFormat="1" x14ac:dyDescent="0.35"/>
    <row r="1090" s="100" customFormat="1" x14ac:dyDescent="0.35"/>
    <row r="1091" s="100" customFormat="1" x14ac:dyDescent="0.35"/>
    <row r="1092" s="100" customFormat="1" x14ac:dyDescent="0.35"/>
    <row r="1093" s="100" customFormat="1" x14ac:dyDescent="0.35"/>
    <row r="1094" s="100" customFormat="1" x14ac:dyDescent="0.35"/>
    <row r="1095" s="100" customFormat="1" x14ac:dyDescent="0.35"/>
    <row r="1096" s="100" customFormat="1" x14ac:dyDescent="0.35"/>
    <row r="1097" s="100" customFormat="1" x14ac:dyDescent="0.35"/>
    <row r="1098" s="100" customFormat="1" x14ac:dyDescent="0.35"/>
    <row r="1099" s="100" customFormat="1" x14ac:dyDescent="0.35"/>
    <row r="1100" s="100" customFormat="1" x14ac:dyDescent="0.35"/>
    <row r="1101" s="100" customFormat="1" x14ac:dyDescent="0.35"/>
    <row r="1102" s="100" customFormat="1" x14ac:dyDescent="0.35"/>
    <row r="1103" s="100" customFormat="1" x14ac:dyDescent="0.35"/>
    <row r="1104" s="100" customFormat="1" x14ac:dyDescent="0.35"/>
    <row r="1105" s="100" customFormat="1" x14ac:dyDescent="0.35"/>
    <row r="1106" s="100" customFormat="1" x14ac:dyDescent="0.35"/>
    <row r="1107" s="100" customFormat="1" x14ac:dyDescent="0.35"/>
    <row r="1108" s="100" customFormat="1" x14ac:dyDescent="0.35"/>
    <row r="1109" s="100" customFormat="1" x14ac:dyDescent="0.35"/>
    <row r="1110" s="100" customFormat="1" x14ac:dyDescent="0.35"/>
    <row r="1111" s="100" customFormat="1" x14ac:dyDescent="0.35"/>
    <row r="1112" s="100" customFormat="1" x14ac:dyDescent="0.35"/>
    <row r="1113" s="100" customFormat="1" x14ac:dyDescent="0.35"/>
    <row r="1114" s="100" customFormat="1" x14ac:dyDescent="0.35"/>
    <row r="1115" s="100" customFormat="1" x14ac:dyDescent="0.35"/>
    <row r="1116" s="100" customFormat="1" x14ac:dyDescent="0.35"/>
    <row r="1117" s="100" customFormat="1" x14ac:dyDescent="0.35"/>
    <row r="1118" s="100" customFormat="1" x14ac:dyDescent="0.35"/>
    <row r="1119" s="100" customFormat="1" x14ac:dyDescent="0.35"/>
    <row r="1120" s="100" customFormat="1" x14ac:dyDescent="0.35"/>
    <row r="1121" s="100" customFormat="1" x14ac:dyDescent="0.35"/>
    <row r="1122" s="100" customFormat="1" x14ac:dyDescent="0.35"/>
    <row r="1123" s="100" customFormat="1" x14ac:dyDescent="0.35"/>
    <row r="1124" s="100" customFormat="1" x14ac:dyDescent="0.35"/>
    <row r="1125" s="100" customFormat="1" x14ac:dyDescent="0.35"/>
    <row r="1126" s="100" customFormat="1" x14ac:dyDescent="0.35"/>
    <row r="1127" s="100" customFormat="1" x14ac:dyDescent="0.35"/>
    <row r="1128" s="100" customFormat="1" x14ac:dyDescent="0.35"/>
    <row r="1129" s="100" customFormat="1" x14ac:dyDescent="0.35"/>
    <row r="1130" s="100" customFormat="1" x14ac:dyDescent="0.35"/>
    <row r="1131" s="100" customFormat="1" x14ac:dyDescent="0.35"/>
    <row r="1132" s="100" customFormat="1" x14ac:dyDescent="0.35"/>
    <row r="1133" s="100" customFormat="1" x14ac:dyDescent="0.35"/>
    <row r="1134" s="100" customFormat="1" x14ac:dyDescent="0.35"/>
    <row r="1135" s="100" customFormat="1" x14ac:dyDescent="0.35"/>
    <row r="1136" s="100" customFormat="1" x14ac:dyDescent="0.35"/>
    <row r="1137" s="100" customFormat="1" x14ac:dyDescent="0.35"/>
    <row r="1138" s="100" customFormat="1" x14ac:dyDescent="0.35"/>
    <row r="1139" s="100" customFormat="1" x14ac:dyDescent="0.35"/>
    <row r="1140" s="100" customFormat="1" x14ac:dyDescent="0.35"/>
    <row r="1141" s="100" customFormat="1" x14ac:dyDescent="0.35"/>
    <row r="1142" s="100" customFormat="1" x14ac:dyDescent="0.35"/>
    <row r="1143" s="100" customFormat="1" x14ac:dyDescent="0.35"/>
    <row r="1144" s="100" customFormat="1" x14ac:dyDescent="0.35"/>
    <row r="1145" s="100" customFormat="1" x14ac:dyDescent="0.35"/>
    <row r="1146" s="100" customFormat="1" x14ac:dyDescent="0.35"/>
    <row r="1147" s="100" customFormat="1" x14ac:dyDescent="0.35"/>
    <row r="1148" s="100" customFormat="1" x14ac:dyDescent="0.35"/>
    <row r="1149" s="100" customFormat="1" x14ac:dyDescent="0.35"/>
    <row r="1150" s="100" customFormat="1" x14ac:dyDescent="0.35"/>
    <row r="1151" s="100" customFormat="1" x14ac:dyDescent="0.35"/>
    <row r="1152" s="100" customFormat="1" x14ac:dyDescent="0.35"/>
    <row r="1153" s="100" customFormat="1" x14ac:dyDescent="0.35"/>
    <row r="1154" s="100" customFormat="1" x14ac:dyDescent="0.35"/>
    <row r="1155" s="100" customFormat="1" x14ac:dyDescent="0.35"/>
    <row r="1156" s="100" customFormat="1" x14ac:dyDescent="0.35"/>
    <row r="1157" s="100" customFormat="1" x14ac:dyDescent="0.35"/>
    <row r="1158" s="100" customFormat="1" x14ac:dyDescent="0.35"/>
    <row r="1159" s="100" customFormat="1" x14ac:dyDescent="0.35"/>
    <row r="1160" s="100" customFormat="1" x14ac:dyDescent="0.35"/>
    <row r="1161" s="100" customFormat="1" x14ac:dyDescent="0.35"/>
    <row r="1162" s="100" customFormat="1" x14ac:dyDescent="0.35"/>
    <row r="1163" s="100" customFormat="1" x14ac:dyDescent="0.35"/>
    <row r="1164" s="100" customFormat="1" x14ac:dyDescent="0.35"/>
    <row r="1165" s="100" customFormat="1" x14ac:dyDescent="0.35"/>
    <row r="1166" s="100" customFormat="1" x14ac:dyDescent="0.35"/>
    <row r="1167" s="100" customFormat="1" x14ac:dyDescent="0.35"/>
    <row r="1168" s="100" customFormat="1" x14ac:dyDescent="0.35"/>
    <row r="1169" s="100" customFormat="1" x14ac:dyDescent="0.35"/>
    <row r="1170" s="100" customFormat="1" x14ac:dyDescent="0.35"/>
    <row r="1171" s="100" customFormat="1" x14ac:dyDescent="0.35"/>
    <row r="1172" s="100" customFormat="1" x14ac:dyDescent="0.35"/>
    <row r="1173" s="100" customFormat="1" x14ac:dyDescent="0.35"/>
    <row r="1174" s="100" customFormat="1" x14ac:dyDescent="0.35"/>
    <row r="1175" s="100" customFormat="1" x14ac:dyDescent="0.35"/>
    <row r="1176" s="100" customFormat="1" x14ac:dyDescent="0.35"/>
    <row r="1177" s="100" customFormat="1" x14ac:dyDescent="0.35"/>
    <row r="1178" s="100" customFormat="1" x14ac:dyDescent="0.35"/>
    <row r="1179" s="100" customFormat="1" x14ac:dyDescent="0.35"/>
    <row r="1180" s="100" customFormat="1" x14ac:dyDescent="0.35"/>
    <row r="1181" s="100" customFormat="1" x14ac:dyDescent="0.35"/>
    <row r="1182" s="100" customFormat="1" x14ac:dyDescent="0.35"/>
    <row r="1183" s="100" customFormat="1" x14ac:dyDescent="0.35"/>
    <row r="1184" s="100" customFormat="1" x14ac:dyDescent="0.35"/>
    <row r="1185" s="100" customFormat="1" x14ac:dyDescent="0.35"/>
    <row r="1186" s="100" customFormat="1" x14ac:dyDescent="0.35"/>
    <row r="1187" s="100" customFormat="1" x14ac:dyDescent="0.35"/>
    <row r="1188" s="100" customFormat="1" x14ac:dyDescent="0.35"/>
    <row r="1189" s="100" customFormat="1" x14ac:dyDescent="0.35"/>
    <row r="1190" s="100" customFormat="1" x14ac:dyDescent="0.35"/>
    <row r="1191" s="100" customFormat="1" x14ac:dyDescent="0.35"/>
    <row r="1192" s="100" customFormat="1" x14ac:dyDescent="0.35"/>
    <row r="1193" s="100" customFormat="1" x14ac:dyDescent="0.35"/>
    <row r="1194" s="100" customFormat="1" x14ac:dyDescent="0.35"/>
    <row r="1195" s="100" customFormat="1" x14ac:dyDescent="0.35"/>
    <row r="1196" s="100" customFormat="1" x14ac:dyDescent="0.35"/>
    <row r="1197" s="100" customFormat="1" x14ac:dyDescent="0.35"/>
    <row r="1198" s="100" customFormat="1" x14ac:dyDescent="0.35"/>
    <row r="1199" s="100" customFormat="1" x14ac:dyDescent="0.35"/>
    <row r="1200" s="100" customFormat="1" x14ac:dyDescent="0.35"/>
    <row r="1201" s="100" customFormat="1" x14ac:dyDescent="0.35"/>
    <row r="1202" s="100" customFormat="1" x14ac:dyDescent="0.35"/>
    <row r="1203" s="100" customFormat="1" x14ac:dyDescent="0.35"/>
    <row r="1204" s="100" customFormat="1" x14ac:dyDescent="0.35"/>
    <row r="1205" s="100" customFormat="1" x14ac:dyDescent="0.35"/>
    <row r="1206" s="100" customFormat="1" x14ac:dyDescent="0.35"/>
    <row r="1207" s="100" customFormat="1" x14ac:dyDescent="0.35"/>
    <row r="1208" s="100" customFormat="1" x14ac:dyDescent="0.35"/>
    <row r="1209" s="100" customFormat="1" x14ac:dyDescent="0.35"/>
    <row r="1210" s="100" customFormat="1" x14ac:dyDescent="0.35"/>
    <row r="1211" s="100" customFormat="1" x14ac:dyDescent="0.35"/>
    <row r="1212" s="100" customFormat="1" x14ac:dyDescent="0.35"/>
    <row r="1213" s="100" customFormat="1" x14ac:dyDescent="0.35"/>
    <row r="1214" s="100" customFormat="1" x14ac:dyDescent="0.35"/>
    <row r="1215" s="100" customFormat="1" x14ac:dyDescent="0.35"/>
    <row r="1216" s="100" customFormat="1" x14ac:dyDescent="0.35"/>
    <row r="1217" s="100" customFormat="1" x14ac:dyDescent="0.35"/>
    <row r="1218" s="100" customFormat="1" x14ac:dyDescent="0.35"/>
    <row r="1219" s="100" customFormat="1" x14ac:dyDescent="0.35"/>
    <row r="1220" s="100" customFormat="1" x14ac:dyDescent="0.35"/>
    <row r="1221" s="100" customFormat="1" x14ac:dyDescent="0.35"/>
    <row r="1222" s="100" customFormat="1" x14ac:dyDescent="0.35"/>
    <row r="1223" s="100" customFormat="1" x14ac:dyDescent="0.35"/>
    <row r="1224" s="100" customFormat="1" x14ac:dyDescent="0.35"/>
    <row r="1225" s="100" customFormat="1" x14ac:dyDescent="0.35"/>
    <row r="1226" s="100" customFormat="1" x14ac:dyDescent="0.35"/>
    <row r="1227" s="100" customFormat="1" x14ac:dyDescent="0.35"/>
    <row r="1228" s="100" customFormat="1" x14ac:dyDescent="0.35"/>
    <row r="1229" s="100" customFormat="1" x14ac:dyDescent="0.35"/>
    <row r="1230" s="100" customFormat="1" x14ac:dyDescent="0.35"/>
    <row r="1231" s="100" customFormat="1" x14ac:dyDescent="0.35"/>
    <row r="1232" s="100" customFormat="1" x14ac:dyDescent="0.35"/>
    <row r="1233" s="100" customFormat="1" x14ac:dyDescent="0.35"/>
    <row r="1234" s="100" customFormat="1" x14ac:dyDescent="0.35"/>
    <row r="1235" s="100" customFormat="1" x14ac:dyDescent="0.35"/>
    <row r="1236" s="100" customFormat="1" x14ac:dyDescent="0.35"/>
    <row r="1237" s="100" customFormat="1" x14ac:dyDescent="0.35"/>
    <row r="1238" s="100" customFormat="1" x14ac:dyDescent="0.35"/>
    <row r="1239" s="100" customFormat="1" x14ac:dyDescent="0.35"/>
    <row r="1240" s="100" customFormat="1" x14ac:dyDescent="0.35"/>
    <row r="1241" s="100" customFormat="1" x14ac:dyDescent="0.35"/>
    <row r="1242" s="100" customFormat="1" x14ac:dyDescent="0.35"/>
    <row r="1243" s="100" customFormat="1" x14ac:dyDescent="0.35"/>
    <row r="1244" s="100" customFormat="1" x14ac:dyDescent="0.35"/>
    <row r="1245" s="100" customFormat="1" x14ac:dyDescent="0.35"/>
    <row r="1246" s="100" customFormat="1" x14ac:dyDescent="0.35"/>
    <row r="1247" s="100" customFormat="1" x14ac:dyDescent="0.35"/>
    <row r="1248" s="100" customFormat="1" x14ac:dyDescent="0.35"/>
    <row r="1249" s="100" customFormat="1" x14ac:dyDescent="0.35"/>
    <row r="1250" s="100" customFormat="1" x14ac:dyDescent="0.35"/>
    <row r="1251" s="100" customFormat="1" x14ac:dyDescent="0.35"/>
    <row r="1252" s="100" customFormat="1" x14ac:dyDescent="0.35"/>
    <row r="1253" s="100" customFormat="1" x14ac:dyDescent="0.35"/>
    <row r="1254" s="100" customFormat="1" x14ac:dyDescent="0.35"/>
    <row r="1255" s="100" customFormat="1" x14ac:dyDescent="0.35"/>
    <row r="1256" s="100" customFormat="1" x14ac:dyDescent="0.35"/>
    <row r="1257" s="100" customFormat="1" x14ac:dyDescent="0.35"/>
    <row r="1258" s="100" customFormat="1" x14ac:dyDescent="0.35"/>
    <row r="1259" s="100" customFormat="1" x14ac:dyDescent="0.35"/>
    <row r="1260" s="100" customFormat="1" x14ac:dyDescent="0.35"/>
    <row r="1261" s="100" customFormat="1" x14ac:dyDescent="0.35"/>
    <row r="1262" s="100" customFormat="1" x14ac:dyDescent="0.35"/>
    <row r="1263" s="100" customFormat="1" x14ac:dyDescent="0.35"/>
    <row r="1264" s="100" customFormat="1" x14ac:dyDescent="0.35"/>
    <row r="1265" s="100" customFormat="1" x14ac:dyDescent="0.35"/>
    <row r="1266" s="100" customFormat="1" x14ac:dyDescent="0.35"/>
    <row r="1267" s="100" customFormat="1" x14ac:dyDescent="0.35"/>
    <row r="1268" s="100" customFormat="1" x14ac:dyDescent="0.35"/>
    <row r="1269" s="100" customFormat="1" x14ac:dyDescent="0.35"/>
    <row r="1270" s="100" customFormat="1" x14ac:dyDescent="0.35"/>
    <row r="1271" s="100" customFormat="1" x14ac:dyDescent="0.35"/>
    <row r="1272" s="100" customFormat="1" x14ac:dyDescent="0.35"/>
    <row r="1273" s="100" customFormat="1" x14ac:dyDescent="0.35"/>
    <row r="1274" s="100" customFormat="1" x14ac:dyDescent="0.35"/>
    <row r="1275" s="100" customFormat="1" x14ac:dyDescent="0.35"/>
    <row r="1276" s="100" customFormat="1" x14ac:dyDescent="0.35"/>
    <row r="1277" s="100" customFormat="1" x14ac:dyDescent="0.35"/>
    <row r="1278" s="100" customFormat="1" x14ac:dyDescent="0.35"/>
    <row r="1279" s="100" customFormat="1" x14ac:dyDescent="0.35"/>
    <row r="1280" s="100" customFormat="1" x14ac:dyDescent="0.35"/>
    <row r="1281" s="100" customFormat="1" x14ac:dyDescent="0.35"/>
    <row r="1282" s="100" customFormat="1" x14ac:dyDescent="0.35"/>
    <row r="1283" s="100" customFormat="1" x14ac:dyDescent="0.35"/>
    <row r="1284" s="100" customFormat="1" x14ac:dyDescent="0.35"/>
    <row r="1285" s="100" customFormat="1" x14ac:dyDescent="0.35"/>
    <row r="1286" s="100" customFormat="1" x14ac:dyDescent="0.35"/>
    <row r="1287" s="100" customFormat="1" x14ac:dyDescent="0.35"/>
    <row r="1288" s="100" customFormat="1" x14ac:dyDescent="0.35"/>
    <row r="1289" s="100" customFormat="1" x14ac:dyDescent="0.35"/>
    <row r="1290" s="100" customFormat="1" x14ac:dyDescent="0.35"/>
    <row r="1291" s="100" customFormat="1" x14ac:dyDescent="0.35"/>
    <row r="1292" s="100" customFormat="1" x14ac:dyDescent="0.35"/>
    <row r="1293" s="100" customFormat="1" x14ac:dyDescent="0.35"/>
    <row r="1294" s="100" customFormat="1" x14ac:dyDescent="0.35"/>
    <row r="1295" s="100" customFormat="1" x14ac:dyDescent="0.35"/>
    <row r="1296" s="100" customFormat="1" x14ac:dyDescent="0.35"/>
    <row r="1297" s="100" customFormat="1" x14ac:dyDescent="0.35"/>
    <row r="1298" s="100" customFormat="1" x14ac:dyDescent="0.35"/>
    <row r="1299" s="100" customFormat="1" x14ac:dyDescent="0.35"/>
    <row r="1300" s="100" customFormat="1" x14ac:dyDescent="0.35"/>
    <row r="1301" s="100" customFormat="1" x14ac:dyDescent="0.35"/>
    <row r="1302" s="100" customFormat="1" x14ac:dyDescent="0.35"/>
    <row r="1303" s="100" customFormat="1" x14ac:dyDescent="0.35"/>
    <row r="1304" s="100" customFormat="1" x14ac:dyDescent="0.35"/>
    <row r="1305" s="100" customFormat="1" x14ac:dyDescent="0.35"/>
    <row r="1306" s="100" customFormat="1" x14ac:dyDescent="0.35"/>
    <row r="1307" s="100" customFormat="1" x14ac:dyDescent="0.35"/>
    <row r="1308" s="100" customFormat="1" x14ac:dyDescent="0.35"/>
    <row r="1309" s="100" customFormat="1" x14ac:dyDescent="0.35"/>
    <row r="1310" s="100" customFormat="1" x14ac:dyDescent="0.35"/>
    <row r="1311" s="100" customFormat="1" x14ac:dyDescent="0.35"/>
    <row r="1312" s="100" customFormat="1" x14ac:dyDescent="0.35"/>
    <row r="1313" s="100" customFormat="1" x14ac:dyDescent="0.35"/>
    <row r="1314" s="100" customFormat="1" x14ac:dyDescent="0.35"/>
    <row r="1315" s="100" customFormat="1" x14ac:dyDescent="0.35"/>
    <row r="1316" s="100" customFormat="1" x14ac:dyDescent="0.35"/>
    <row r="1317" s="100" customFormat="1" x14ac:dyDescent="0.35"/>
    <row r="1318" s="100" customFormat="1" x14ac:dyDescent="0.35"/>
    <row r="1319" s="100" customFormat="1" x14ac:dyDescent="0.35"/>
    <row r="1320" s="100" customFormat="1" x14ac:dyDescent="0.35"/>
    <row r="1321" s="100" customFormat="1" x14ac:dyDescent="0.35"/>
    <row r="1322" s="100" customFormat="1" x14ac:dyDescent="0.35"/>
    <row r="1323" s="100" customFormat="1" x14ac:dyDescent="0.35"/>
    <row r="1324" s="100" customFormat="1" x14ac:dyDescent="0.35"/>
    <row r="1325" s="100" customFormat="1" x14ac:dyDescent="0.35"/>
    <row r="1326" s="100" customFormat="1" x14ac:dyDescent="0.35"/>
    <row r="1327" s="100" customFormat="1" x14ac:dyDescent="0.35"/>
    <row r="1328" s="100" customFormat="1" x14ac:dyDescent="0.35"/>
    <row r="1329" s="100" customFormat="1" x14ac:dyDescent="0.35"/>
    <row r="1330" s="100" customFormat="1" x14ac:dyDescent="0.35"/>
    <row r="1331" s="100" customFormat="1" x14ac:dyDescent="0.35"/>
    <row r="1332" s="100" customFormat="1" x14ac:dyDescent="0.35"/>
    <row r="1333" s="100" customFormat="1" x14ac:dyDescent="0.35"/>
    <row r="1334" s="100" customFormat="1" x14ac:dyDescent="0.35"/>
    <row r="1335" s="100" customFormat="1" x14ac:dyDescent="0.35"/>
    <row r="1336" s="100" customFormat="1" x14ac:dyDescent="0.35"/>
    <row r="1337" s="100" customFormat="1" x14ac:dyDescent="0.35"/>
    <row r="1338" s="100" customFormat="1" x14ac:dyDescent="0.35"/>
    <row r="1339" s="100" customFormat="1" x14ac:dyDescent="0.35"/>
    <row r="1340" s="100" customFormat="1" x14ac:dyDescent="0.35"/>
    <row r="1341" s="100" customFormat="1" x14ac:dyDescent="0.35"/>
    <row r="1342" s="100" customFormat="1" x14ac:dyDescent="0.35"/>
    <row r="1343" s="100" customFormat="1" x14ac:dyDescent="0.35"/>
    <row r="1344" s="100" customFormat="1" x14ac:dyDescent="0.35"/>
    <row r="1345" s="100" customFormat="1" x14ac:dyDescent="0.35"/>
    <row r="1346" s="100" customFormat="1" x14ac:dyDescent="0.35"/>
    <row r="1347" s="100" customFormat="1" x14ac:dyDescent="0.35"/>
    <row r="1348" s="100" customFormat="1" x14ac:dyDescent="0.35"/>
    <row r="1349" s="100" customFormat="1" x14ac:dyDescent="0.35"/>
    <row r="1350" s="100" customFormat="1" x14ac:dyDescent="0.35"/>
    <row r="1351" s="100" customFormat="1" x14ac:dyDescent="0.35"/>
    <row r="1352" s="100" customFormat="1" x14ac:dyDescent="0.35"/>
    <row r="1353" s="100" customFormat="1" x14ac:dyDescent="0.35"/>
    <row r="1354" s="100" customFormat="1" x14ac:dyDescent="0.35"/>
    <row r="1355" s="100" customFormat="1" x14ac:dyDescent="0.35"/>
    <row r="1356" s="100" customFormat="1" x14ac:dyDescent="0.35"/>
    <row r="1357" s="100" customFormat="1" x14ac:dyDescent="0.35"/>
    <row r="1358" s="100" customFormat="1" x14ac:dyDescent="0.35"/>
    <row r="1359" s="100" customFormat="1" x14ac:dyDescent="0.35"/>
    <row r="1360" s="100" customFormat="1" x14ac:dyDescent="0.35"/>
    <row r="1361" s="100" customFormat="1" x14ac:dyDescent="0.35"/>
    <row r="1362" s="100" customFormat="1" x14ac:dyDescent="0.35"/>
    <row r="1363" s="100" customFormat="1" x14ac:dyDescent="0.35"/>
    <row r="1364" s="100" customFormat="1" x14ac:dyDescent="0.35"/>
    <row r="1365" s="100" customFormat="1" x14ac:dyDescent="0.35"/>
    <row r="1366" s="100" customFormat="1" x14ac:dyDescent="0.35"/>
    <row r="1367" s="100" customFormat="1" x14ac:dyDescent="0.35"/>
    <row r="1368" s="100" customFormat="1" x14ac:dyDescent="0.35"/>
    <row r="1369" s="100" customFormat="1" x14ac:dyDescent="0.35"/>
    <row r="1370" s="100" customFormat="1" x14ac:dyDescent="0.35"/>
    <row r="1371" s="100" customFormat="1" x14ac:dyDescent="0.35"/>
    <row r="1372" s="100" customFormat="1" x14ac:dyDescent="0.35"/>
    <row r="1373" s="100" customFormat="1" x14ac:dyDescent="0.35"/>
    <row r="1374" s="100" customFormat="1" x14ac:dyDescent="0.35"/>
    <row r="1375" s="100" customFormat="1" x14ac:dyDescent="0.35"/>
    <row r="1376" s="100" customFormat="1" x14ac:dyDescent="0.35"/>
    <row r="1377" s="100" customFormat="1" x14ac:dyDescent="0.35"/>
    <row r="1378" s="100" customFormat="1" x14ac:dyDescent="0.35"/>
    <row r="1379" s="100" customFormat="1" x14ac:dyDescent="0.35"/>
    <row r="1380" s="100" customFormat="1" x14ac:dyDescent="0.35"/>
    <row r="1381" s="100" customFormat="1" x14ac:dyDescent="0.35"/>
    <row r="1382" s="100" customFormat="1" x14ac:dyDescent="0.35"/>
    <row r="1383" s="100" customFormat="1" x14ac:dyDescent="0.35"/>
    <row r="1384" s="100" customFormat="1" x14ac:dyDescent="0.35"/>
    <row r="1385" s="100" customFormat="1" x14ac:dyDescent="0.35"/>
    <row r="1386" s="100" customFormat="1" x14ac:dyDescent="0.35"/>
    <row r="1387" s="100" customFormat="1" x14ac:dyDescent="0.35"/>
    <row r="1388" s="100" customFormat="1" x14ac:dyDescent="0.35"/>
    <row r="1389" s="100" customFormat="1" x14ac:dyDescent="0.35"/>
    <row r="1390" s="100" customFormat="1" x14ac:dyDescent="0.35"/>
    <row r="1391" s="100" customFormat="1" x14ac:dyDescent="0.35"/>
    <row r="1392" s="100" customFormat="1" x14ac:dyDescent="0.35"/>
    <row r="1393" s="100" customFormat="1" x14ac:dyDescent="0.35"/>
    <row r="1394" s="100" customFormat="1" x14ac:dyDescent="0.35"/>
    <row r="1395" s="100" customFormat="1" x14ac:dyDescent="0.35"/>
    <row r="1396" s="100" customFormat="1" x14ac:dyDescent="0.35"/>
    <row r="1397" s="100" customFormat="1" x14ac:dyDescent="0.35"/>
    <row r="1398" s="100" customFormat="1" x14ac:dyDescent="0.35"/>
    <row r="1399" s="100" customFormat="1" x14ac:dyDescent="0.35"/>
    <row r="1400" s="100" customFormat="1" x14ac:dyDescent="0.35"/>
    <row r="1401" s="100" customFormat="1" x14ac:dyDescent="0.35"/>
    <row r="1402" s="100" customFormat="1" x14ac:dyDescent="0.35"/>
    <row r="1403" s="100" customFormat="1" x14ac:dyDescent="0.35"/>
    <row r="1404" s="100" customFormat="1" x14ac:dyDescent="0.35"/>
    <row r="1405" s="100" customFormat="1" x14ac:dyDescent="0.35"/>
    <row r="1406" s="100" customFormat="1" x14ac:dyDescent="0.35"/>
    <row r="1407" s="100" customFormat="1" x14ac:dyDescent="0.35"/>
    <row r="1408" s="100" customFormat="1" x14ac:dyDescent="0.35"/>
    <row r="1409" s="100" customFormat="1" x14ac:dyDescent="0.35"/>
    <row r="1410" s="100" customFormat="1" x14ac:dyDescent="0.35"/>
    <row r="1411" s="100" customFormat="1" x14ac:dyDescent="0.35"/>
    <row r="1412" s="100" customFormat="1" x14ac:dyDescent="0.35"/>
    <row r="1413" s="100" customFormat="1" x14ac:dyDescent="0.35"/>
    <row r="1414" s="100" customFormat="1" x14ac:dyDescent="0.35"/>
    <row r="1415" s="100" customFormat="1" x14ac:dyDescent="0.35"/>
    <row r="1416" s="100" customFormat="1" x14ac:dyDescent="0.35"/>
    <row r="1417" s="100" customFormat="1" x14ac:dyDescent="0.35"/>
    <row r="1418" s="100" customFormat="1" x14ac:dyDescent="0.35"/>
    <row r="1419" s="100" customFormat="1" x14ac:dyDescent="0.35"/>
    <row r="1420" s="100" customFormat="1" x14ac:dyDescent="0.35"/>
    <row r="1421" s="100" customFormat="1" x14ac:dyDescent="0.35"/>
    <row r="1422" s="100" customFormat="1" x14ac:dyDescent="0.35"/>
    <row r="1423" s="100" customFormat="1" x14ac:dyDescent="0.35"/>
    <row r="1424" s="100" customFormat="1" x14ac:dyDescent="0.35"/>
    <row r="1425" s="100" customFormat="1" x14ac:dyDescent="0.35"/>
    <row r="1426" s="100" customFormat="1" x14ac:dyDescent="0.35"/>
    <row r="1427" s="100" customFormat="1" x14ac:dyDescent="0.35"/>
    <row r="1428" s="100" customFormat="1" x14ac:dyDescent="0.35"/>
    <row r="1429" s="100" customFormat="1" x14ac:dyDescent="0.35"/>
    <row r="1430" s="100" customFormat="1" x14ac:dyDescent="0.35"/>
    <row r="1431" s="100" customFormat="1" x14ac:dyDescent="0.35"/>
    <row r="1432" s="100" customFormat="1" x14ac:dyDescent="0.35"/>
    <row r="1433" s="100" customFormat="1" x14ac:dyDescent="0.35"/>
    <row r="1434" s="100" customFormat="1" x14ac:dyDescent="0.35"/>
    <row r="1435" s="100" customFormat="1" x14ac:dyDescent="0.35"/>
    <row r="1436" s="100" customFormat="1" x14ac:dyDescent="0.35"/>
    <row r="1437" s="100" customFormat="1" x14ac:dyDescent="0.35"/>
    <row r="1438" s="100" customFormat="1" x14ac:dyDescent="0.35"/>
    <row r="1439" s="100" customFormat="1" x14ac:dyDescent="0.35"/>
    <row r="1440" s="100" customFormat="1" x14ac:dyDescent="0.35"/>
    <row r="1441" s="100" customFormat="1" x14ac:dyDescent="0.35"/>
    <row r="1442" s="100" customFormat="1" x14ac:dyDescent="0.35"/>
    <row r="1443" s="100" customFormat="1" x14ac:dyDescent="0.35"/>
    <row r="1444" s="100" customFormat="1" x14ac:dyDescent="0.35"/>
    <row r="1445" s="100" customFormat="1" x14ac:dyDescent="0.35"/>
    <row r="1446" s="100" customFormat="1" x14ac:dyDescent="0.35"/>
    <row r="1447" s="100" customFormat="1" x14ac:dyDescent="0.35"/>
    <row r="1448" s="100" customFormat="1" x14ac:dyDescent="0.35"/>
    <row r="1449" s="100" customFormat="1" x14ac:dyDescent="0.35"/>
    <row r="1450" s="100" customFormat="1" x14ac:dyDescent="0.35"/>
    <row r="1451" s="100" customFormat="1" x14ac:dyDescent="0.35"/>
    <row r="1452" s="100" customFormat="1" x14ac:dyDescent="0.35"/>
    <row r="1453" s="100" customFormat="1" x14ac:dyDescent="0.35"/>
    <row r="1454" s="100" customFormat="1" x14ac:dyDescent="0.35"/>
    <row r="1455" s="100" customFormat="1" x14ac:dyDescent="0.35"/>
    <row r="1456" s="100" customFormat="1" x14ac:dyDescent="0.35"/>
    <row r="1457" s="100" customFormat="1" x14ac:dyDescent="0.35"/>
    <row r="1458" s="100" customFormat="1" x14ac:dyDescent="0.35"/>
    <row r="1459" s="100" customFormat="1" x14ac:dyDescent="0.35"/>
    <row r="1460" s="100" customFormat="1" x14ac:dyDescent="0.35"/>
    <row r="1461" s="100" customFormat="1" x14ac:dyDescent="0.35"/>
    <row r="1462" s="100" customFormat="1" x14ac:dyDescent="0.35"/>
    <row r="1463" s="100" customFormat="1" x14ac:dyDescent="0.35"/>
    <row r="1464" s="100" customFormat="1" x14ac:dyDescent="0.35"/>
    <row r="1465" s="100" customFormat="1" x14ac:dyDescent="0.35"/>
    <row r="1466" s="100" customFormat="1" x14ac:dyDescent="0.35"/>
    <row r="1467" s="100" customFormat="1" x14ac:dyDescent="0.35"/>
    <row r="1468" s="100" customFormat="1" x14ac:dyDescent="0.35"/>
    <row r="1469" s="100" customFormat="1" x14ac:dyDescent="0.35"/>
    <row r="1470" s="100" customFormat="1" x14ac:dyDescent="0.35"/>
    <row r="1471" s="100" customFormat="1" x14ac:dyDescent="0.35"/>
    <row r="1472" s="100" customFormat="1" x14ac:dyDescent="0.35"/>
    <row r="1473" s="100" customFormat="1" x14ac:dyDescent="0.35"/>
    <row r="1474" s="100" customFormat="1" x14ac:dyDescent="0.35"/>
    <row r="1475" s="100" customFormat="1" x14ac:dyDescent="0.35"/>
    <row r="1476" s="100" customFormat="1" x14ac:dyDescent="0.35"/>
    <row r="1477" s="100" customFormat="1" x14ac:dyDescent="0.35"/>
    <row r="1478" s="100" customFormat="1" x14ac:dyDescent="0.35"/>
    <row r="1479" s="100" customFormat="1" x14ac:dyDescent="0.35"/>
    <row r="1480" s="100" customFormat="1" x14ac:dyDescent="0.35"/>
    <row r="1481" s="100" customFormat="1" x14ac:dyDescent="0.35"/>
    <row r="1482" s="100" customFormat="1" x14ac:dyDescent="0.35"/>
    <row r="1483" s="100" customFormat="1" x14ac:dyDescent="0.35"/>
    <row r="1484" s="100" customFormat="1" x14ac:dyDescent="0.35"/>
    <row r="1485" s="100" customFormat="1" x14ac:dyDescent="0.35"/>
    <row r="1486" s="100" customFormat="1" x14ac:dyDescent="0.35"/>
    <row r="1487" s="100" customFormat="1" x14ac:dyDescent="0.35"/>
    <row r="1488" s="100" customFormat="1" x14ac:dyDescent="0.35"/>
    <row r="1489" s="100" customFormat="1" x14ac:dyDescent="0.35"/>
    <row r="1490" s="100" customFormat="1" x14ac:dyDescent="0.35"/>
    <row r="1491" s="100" customFormat="1" x14ac:dyDescent="0.35"/>
    <row r="1492" s="100" customFormat="1" x14ac:dyDescent="0.35"/>
    <row r="1493" s="100" customFormat="1" x14ac:dyDescent="0.35"/>
    <row r="1494" s="100" customFormat="1" x14ac:dyDescent="0.35"/>
    <row r="1495" s="100" customFormat="1" x14ac:dyDescent="0.35"/>
    <row r="1496" s="100" customFormat="1" x14ac:dyDescent="0.35"/>
    <row r="1497" s="100" customFormat="1" x14ac:dyDescent="0.35"/>
    <row r="1498" s="100" customFormat="1" x14ac:dyDescent="0.35"/>
  </sheetData>
  <mergeCells count="2">
    <mergeCell ref="C2:S2"/>
    <mergeCell ref="D4:R4"/>
  </mergeCells>
  <hyperlinks>
    <hyperlink ref="A1" display="Enquadramento!A1" xr:uid="{00000000-0004-0000-0000-000000000000}"/>
    <hyperlink ref="A1" display="Lista_MEIP!A1" xr:uid="{00000000-0004-0000-0000-000001000000}"/>
    <hyperlink ref="A1" display="Pesquisa_Metas_por_IP!A1" xr:uid="{00000000-0004-0000-0000-000002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7332F-6268-4FBB-9FA0-7EAAE749EA43}">
  <sheetPr>
    <tabColor theme="7" tint="-0.49995422223578601"/>
  </sheetPr>
  <dimension ref="B6:D57"/>
  <sheetViews>
    <sheetView showGridLines="0" workbookViewId="0"/>
  </sheetViews>
  <sheetFormatPr defaultColWidth="8.81640625" defaultRowHeight="14" x14ac:dyDescent="0.35"/>
  <cols>
    <col min="1" max="1" width="8.81640625" style="116"/>
    <col min="2" max="2" width="21.453125" style="116" customWidth="1"/>
    <col min="3" max="3" width="61" style="116" customWidth="1"/>
    <col min="4" max="4" width="72.1796875" style="116" customWidth="1"/>
    <col min="5" max="16384" width="8.81640625" style="116"/>
  </cols>
  <sheetData>
    <row r="6" spans="2:4" s="24" customFormat="1" ht="18" customHeight="1" x14ac:dyDescent="0.35">
      <c r="B6" s="3" t="s">
        <v>1480</v>
      </c>
      <c r="C6" s="3"/>
      <c r="D6" s="3"/>
    </row>
    <row r="8" spans="2:4" ht="97.25" customHeight="1" x14ac:dyDescent="0.35">
      <c r="B8" s="4" t="s">
        <v>1489</v>
      </c>
      <c r="C8" s="4"/>
      <c r="D8" s="4"/>
    </row>
    <row r="9" spans="2:4" ht="50.5" customHeight="1" x14ac:dyDescent="0.35">
      <c r="B9" s="4" t="s">
        <v>1490</v>
      </c>
      <c r="C9" s="4"/>
      <c r="D9" s="4"/>
    </row>
    <row r="10" spans="2:4" ht="135.75" customHeight="1" x14ac:dyDescent="0.35">
      <c r="B10" s="4" t="s">
        <v>1491</v>
      </c>
      <c r="C10" s="4"/>
      <c r="D10" s="4"/>
    </row>
    <row r="12" spans="2:4" s="24" customFormat="1" ht="18" customHeight="1" x14ac:dyDescent="0.35">
      <c r="B12" s="3" t="s">
        <v>1363</v>
      </c>
      <c r="C12" s="3"/>
      <c r="D12" s="3"/>
    </row>
    <row r="13" spans="2:4" ht="12.5" customHeight="1" x14ac:dyDescent="0.35">
      <c r="B13" s="117"/>
    </row>
    <row r="14" spans="2:4" ht="251.5" customHeight="1" x14ac:dyDescent="0.35">
      <c r="B14" s="4" t="s">
        <v>1492</v>
      </c>
      <c r="C14" s="4"/>
      <c r="D14" s="4"/>
    </row>
    <row r="15" spans="2:4" ht="21.75" customHeight="1" x14ac:dyDescent="0.35"/>
    <row r="16" spans="2:4" ht="18" customHeight="1" x14ac:dyDescent="0.35">
      <c r="B16" s="3" t="s">
        <v>1364</v>
      </c>
      <c r="C16" s="3"/>
      <c r="D16" s="3"/>
    </row>
    <row r="17" spans="2:3" ht="22.25" customHeight="1" x14ac:dyDescent="0.35"/>
    <row r="18" spans="2:3" ht="22.25" customHeight="1" x14ac:dyDescent="0.35">
      <c r="B18" s="118" t="s">
        <v>1365</v>
      </c>
      <c r="C18" s="119" t="s">
        <v>1366</v>
      </c>
    </row>
    <row r="19" spans="2:3" s="8" customFormat="1" ht="17" customHeight="1" x14ac:dyDescent="0.35">
      <c r="B19" s="29" t="s">
        <v>41</v>
      </c>
      <c r="C19" s="28" t="s">
        <v>1367</v>
      </c>
    </row>
    <row r="20" spans="2:3" s="8" customFormat="1" ht="17" customHeight="1" x14ac:dyDescent="0.35">
      <c r="B20" s="30" t="s">
        <v>1368</v>
      </c>
      <c r="C20" s="26" t="s">
        <v>1369</v>
      </c>
    </row>
    <row r="21" spans="2:3" s="8" customFormat="1" ht="17" customHeight="1" x14ac:dyDescent="0.35">
      <c r="B21" s="31" t="s">
        <v>1370</v>
      </c>
      <c r="C21" s="26" t="s">
        <v>1371</v>
      </c>
    </row>
    <row r="22" spans="2:3" s="8" customFormat="1" ht="17" customHeight="1" x14ac:dyDescent="0.35">
      <c r="B22" s="32" t="s">
        <v>1415</v>
      </c>
      <c r="C22" s="26" t="s">
        <v>1372</v>
      </c>
    </row>
    <row r="23" spans="2:3" s="8" customFormat="1" ht="17" customHeight="1" x14ac:dyDescent="0.35">
      <c r="B23" s="31" t="s">
        <v>1373</v>
      </c>
      <c r="C23" s="26" t="s">
        <v>1374</v>
      </c>
    </row>
    <row r="24" spans="2:3" s="8" customFormat="1" ht="17" customHeight="1" x14ac:dyDescent="0.35">
      <c r="B24" s="32" t="s">
        <v>1416</v>
      </c>
      <c r="C24" s="26" t="s">
        <v>1375</v>
      </c>
    </row>
    <row r="25" spans="2:3" s="8" customFormat="1" ht="17" customHeight="1" x14ac:dyDescent="0.35">
      <c r="B25" s="30" t="s">
        <v>1417</v>
      </c>
      <c r="C25" s="26" t="s">
        <v>1376</v>
      </c>
    </row>
    <row r="26" spans="2:3" s="8" customFormat="1" ht="17" customHeight="1" x14ac:dyDescent="0.35">
      <c r="B26" s="30" t="s">
        <v>1377</v>
      </c>
      <c r="C26" s="26" t="s">
        <v>1378</v>
      </c>
    </row>
    <row r="27" spans="2:3" s="8" customFormat="1" ht="17" customHeight="1" x14ac:dyDescent="0.35">
      <c r="B27" s="30" t="s">
        <v>394</v>
      </c>
      <c r="C27" s="26" t="s">
        <v>1379</v>
      </c>
    </row>
    <row r="28" spans="2:3" s="8" customFormat="1" ht="17" customHeight="1" x14ac:dyDescent="0.35">
      <c r="B28" s="30" t="s">
        <v>351</v>
      </c>
      <c r="C28" s="26" t="s">
        <v>1380</v>
      </c>
    </row>
    <row r="29" spans="2:3" s="8" customFormat="1" ht="17" customHeight="1" x14ac:dyDescent="0.35">
      <c r="B29" s="30" t="s">
        <v>1381</v>
      </c>
      <c r="C29" s="26" t="s">
        <v>1382</v>
      </c>
    </row>
    <row r="30" spans="2:3" s="8" customFormat="1" ht="17" customHeight="1" x14ac:dyDescent="0.35">
      <c r="B30" s="30" t="s">
        <v>1383</v>
      </c>
      <c r="C30" s="26" t="s">
        <v>1384</v>
      </c>
    </row>
    <row r="31" spans="2:3" s="8" customFormat="1" ht="17" customHeight="1" x14ac:dyDescent="0.35">
      <c r="B31" s="30" t="s">
        <v>1385</v>
      </c>
      <c r="C31" s="26" t="s">
        <v>1386</v>
      </c>
    </row>
    <row r="32" spans="2:3" s="8" customFormat="1" ht="17" customHeight="1" x14ac:dyDescent="0.35">
      <c r="B32" s="30" t="s">
        <v>1456</v>
      </c>
      <c r="C32" s="26" t="s">
        <v>1387</v>
      </c>
    </row>
    <row r="33" spans="2:3" s="8" customFormat="1" ht="17" customHeight="1" x14ac:dyDescent="0.35">
      <c r="B33" s="30" t="s">
        <v>288</v>
      </c>
      <c r="C33" s="26" t="s">
        <v>1388</v>
      </c>
    </row>
    <row r="34" spans="2:3" s="8" customFormat="1" ht="17" customHeight="1" x14ac:dyDescent="0.35">
      <c r="B34" s="30" t="s">
        <v>1457</v>
      </c>
      <c r="C34" s="26" t="s">
        <v>1389</v>
      </c>
    </row>
    <row r="35" spans="2:3" s="8" customFormat="1" ht="17" customHeight="1" x14ac:dyDescent="0.35">
      <c r="B35" s="30" t="s">
        <v>528</v>
      </c>
      <c r="C35" s="26" t="s">
        <v>1390</v>
      </c>
    </row>
    <row r="36" spans="2:3" s="8" customFormat="1" ht="17" customHeight="1" x14ac:dyDescent="0.35">
      <c r="B36" s="30" t="s">
        <v>1391</v>
      </c>
      <c r="C36" s="26" t="s">
        <v>1392</v>
      </c>
    </row>
    <row r="37" spans="2:3" s="8" customFormat="1" ht="17" customHeight="1" x14ac:dyDescent="0.35">
      <c r="B37" s="30" t="s">
        <v>81</v>
      </c>
      <c r="C37" s="26" t="s">
        <v>1393</v>
      </c>
    </row>
    <row r="38" spans="2:3" s="8" customFormat="1" ht="17" customHeight="1" x14ac:dyDescent="0.35">
      <c r="B38" s="30" t="s">
        <v>1458</v>
      </c>
      <c r="C38" s="26" t="s">
        <v>1394</v>
      </c>
    </row>
    <row r="39" spans="2:3" s="8" customFormat="1" ht="17" customHeight="1" x14ac:dyDescent="0.35">
      <c r="B39" s="30" t="s">
        <v>1395</v>
      </c>
      <c r="C39" s="26" t="s">
        <v>1396</v>
      </c>
    </row>
    <row r="40" spans="2:3" s="8" customFormat="1" ht="17" customHeight="1" x14ac:dyDescent="0.35">
      <c r="B40" s="30" t="s">
        <v>49</v>
      </c>
      <c r="C40" s="26" t="s">
        <v>1397</v>
      </c>
    </row>
    <row r="41" spans="2:3" s="8" customFormat="1" ht="17" customHeight="1" x14ac:dyDescent="0.35">
      <c r="B41" s="30" t="s">
        <v>1419</v>
      </c>
      <c r="C41" s="26" t="s">
        <v>1398</v>
      </c>
    </row>
    <row r="42" spans="2:3" s="8" customFormat="1" ht="17" customHeight="1" x14ac:dyDescent="0.35">
      <c r="B42" s="30" t="s">
        <v>1420</v>
      </c>
      <c r="C42" s="26" t="s">
        <v>1399</v>
      </c>
    </row>
    <row r="43" spans="2:3" s="8" customFormat="1" ht="17" customHeight="1" x14ac:dyDescent="0.35">
      <c r="B43" s="30" t="s">
        <v>1421</v>
      </c>
      <c r="C43" s="26" t="s">
        <v>1459</v>
      </c>
    </row>
    <row r="44" spans="2:3" s="8" customFormat="1" ht="17" customHeight="1" x14ac:dyDescent="0.35">
      <c r="B44" s="30" t="s">
        <v>1418</v>
      </c>
      <c r="C44" s="26" t="s">
        <v>1400</v>
      </c>
    </row>
    <row r="45" spans="2:3" s="8" customFormat="1" ht="17" customHeight="1" x14ac:dyDescent="0.35">
      <c r="B45" s="30" t="s">
        <v>1401</v>
      </c>
      <c r="C45" s="26" t="s">
        <v>1402</v>
      </c>
    </row>
    <row r="46" spans="2:3" s="8" customFormat="1" ht="17" customHeight="1" x14ac:dyDescent="0.35">
      <c r="B46" s="30" t="s">
        <v>598</v>
      </c>
      <c r="C46" s="26" t="s">
        <v>1403</v>
      </c>
    </row>
    <row r="47" spans="2:3" s="8" customFormat="1" ht="17" customHeight="1" x14ac:dyDescent="0.35">
      <c r="B47" s="30" t="s">
        <v>858</v>
      </c>
      <c r="C47" s="26" t="s">
        <v>1404</v>
      </c>
    </row>
    <row r="48" spans="2:3" s="8" customFormat="1" ht="17" customHeight="1" x14ac:dyDescent="0.35">
      <c r="B48" s="30" t="s">
        <v>415</v>
      </c>
      <c r="C48" s="26" t="s">
        <v>1405</v>
      </c>
    </row>
    <row r="49" spans="2:3" s="8" customFormat="1" ht="17" customHeight="1" x14ac:dyDescent="0.35">
      <c r="B49" s="30" t="s">
        <v>101</v>
      </c>
      <c r="C49" s="26" t="s">
        <v>1406</v>
      </c>
    </row>
    <row r="50" spans="2:3" s="8" customFormat="1" ht="17" customHeight="1" x14ac:dyDescent="0.35">
      <c r="B50" s="30" t="s">
        <v>126</v>
      </c>
      <c r="C50" s="26" t="s">
        <v>1407</v>
      </c>
    </row>
    <row r="51" spans="2:3" s="8" customFormat="1" ht="17" customHeight="1" x14ac:dyDescent="0.35">
      <c r="B51" s="30" t="s">
        <v>149</v>
      </c>
      <c r="C51" s="26" t="s">
        <v>1408</v>
      </c>
    </row>
    <row r="52" spans="2:3" s="8" customFormat="1" ht="17" customHeight="1" x14ac:dyDescent="0.35">
      <c r="B52" s="30" t="s">
        <v>1460</v>
      </c>
      <c r="C52" s="26" t="s">
        <v>1409</v>
      </c>
    </row>
    <row r="53" spans="2:3" s="8" customFormat="1" ht="17" customHeight="1" x14ac:dyDescent="0.35">
      <c r="B53" s="31" t="s">
        <v>365</v>
      </c>
      <c r="C53" s="26" t="s">
        <v>1410</v>
      </c>
    </row>
    <row r="54" spans="2:3" s="8" customFormat="1" ht="17" customHeight="1" x14ac:dyDescent="0.35">
      <c r="B54" s="33" t="s">
        <v>1411</v>
      </c>
      <c r="C54" s="26" t="s">
        <v>1412</v>
      </c>
    </row>
    <row r="55" spans="2:3" s="8" customFormat="1" ht="33.5" customHeight="1" x14ac:dyDescent="0.35">
      <c r="B55" s="34" t="s">
        <v>1413</v>
      </c>
      <c r="C55" s="27" t="s">
        <v>1414</v>
      </c>
    </row>
    <row r="57" spans="2:3" x14ac:dyDescent="0.3">
      <c r="B57" s="120" t="s">
        <v>1493</v>
      </c>
      <c r="C57" s="25"/>
    </row>
  </sheetData>
  <mergeCells count="7">
    <mergeCell ref="B14:D14"/>
    <mergeCell ref="B16:D16"/>
    <mergeCell ref="B6:D6"/>
    <mergeCell ref="B8:D8"/>
    <mergeCell ref="B9:D9"/>
    <mergeCell ref="B10:D10"/>
    <mergeCell ref="B12:D12"/>
  </mergeCells>
  <pageMargins left="0.7" right="0.7" top="0.75" bottom="0.75" header="0.3" footer="0.3"/>
  <pageSetup paperSize="9" orientation="portrait" r:id="rId1"/>
  <ignoredErrors>
    <ignoredError sqref="B22 B24"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33CC7-EA2D-40CA-B896-2DAEEE23EA10}">
  <sheetPr>
    <tabColor theme="7" tint="0.59996337778862885"/>
  </sheetPr>
  <dimension ref="A1:R438"/>
  <sheetViews>
    <sheetView showGridLines="0" zoomScale="90" zoomScaleNormal="90" workbookViewId="0">
      <pane ySplit="2" topLeftCell="A265" activePane="bottomLeft" state="frozen"/>
      <selection pane="bottomLeft"/>
    </sheetView>
  </sheetViews>
  <sheetFormatPr defaultColWidth="9" defaultRowHeight="12.5" x14ac:dyDescent="0.35"/>
  <cols>
    <col min="1" max="1" width="36" style="10" customWidth="1"/>
    <col min="2" max="2" width="38.1796875" style="10" customWidth="1"/>
    <col min="3" max="3" width="10.1796875" style="9" customWidth="1"/>
    <col min="4" max="4" width="50.1796875" style="11" customWidth="1"/>
    <col min="5" max="5" width="13.1796875" style="9" bestFit="1" customWidth="1"/>
    <col min="6" max="6" width="12.26953125" style="9" customWidth="1"/>
    <col min="7" max="7" width="21" style="9" customWidth="1"/>
    <col min="8" max="8" width="12.26953125" style="11" customWidth="1"/>
    <col min="9" max="9" width="18" style="12" customWidth="1"/>
    <col min="10" max="10" width="18.54296875" style="9" customWidth="1"/>
    <col min="11" max="11" width="24.26953125" style="9" customWidth="1"/>
    <col min="12" max="12" width="13.26953125" style="9" customWidth="1"/>
    <col min="13" max="13" width="13.1796875" style="9" customWidth="1"/>
    <col min="14" max="14" width="13.26953125" style="9" customWidth="1"/>
    <col min="15" max="15" width="13.54296875" style="9" customWidth="1"/>
    <col min="16" max="16" width="14.453125" style="9" customWidth="1"/>
    <col min="17" max="17" width="14" style="9" customWidth="1"/>
    <col min="18" max="18" width="14.26953125" style="9" customWidth="1"/>
    <col min="19" max="22" width="11" style="8" customWidth="1"/>
    <col min="23" max="16384" width="9" style="8"/>
  </cols>
  <sheetData>
    <row r="1" spans="1:18" ht="62" customHeight="1" x14ac:dyDescent="0.35"/>
    <row r="2" spans="1:18" s="7" customFormat="1" ht="39" x14ac:dyDescent="0.35">
      <c r="A2" s="83" t="s">
        <v>1464</v>
      </c>
      <c r="B2" s="83" t="s">
        <v>1465</v>
      </c>
      <c r="C2" s="83" t="s">
        <v>1478</v>
      </c>
      <c r="D2" s="83" t="s">
        <v>1479</v>
      </c>
      <c r="E2" s="83" t="s">
        <v>6</v>
      </c>
      <c r="F2" s="83" t="s">
        <v>1466</v>
      </c>
      <c r="G2" s="83" t="s">
        <v>1467</v>
      </c>
      <c r="H2" s="83" t="s">
        <v>1468</v>
      </c>
      <c r="I2" s="83" t="s">
        <v>1469</v>
      </c>
      <c r="J2" s="83" t="s">
        <v>1470</v>
      </c>
      <c r="K2" s="83" t="s">
        <v>11</v>
      </c>
      <c r="L2" s="83" t="s">
        <v>1471</v>
      </c>
      <c r="M2" s="83" t="s">
        <v>1472</v>
      </c>
      <c r="N2" s="83" t="s">
        <v>1473</v>
      </c>
      <c r="O2" s="83" t="s">
        <v>1474</v>
      </c>
      <c r="P2" s="83" t="s">
        <v>1475</v>
      </c>
      <c r="Q2" s="83" t="s">
        <v>1476</v>
      </c>
      <c r="R2" s="83" t="s">
        <v>1477</v>
      </c>
    </row>
    <row r="3" spans="1:18" ht="25" x14ac:dyDescent="0.35">
      <c r="A3" s="44" t="s">
        <v>28</v>
      </c>
      <c r="B3" s="44"/>
      <c r="C3" s="45">
        <v>1</v>
      </c>
      <c r="D3" s="44" t="s">
        <v>29</v>
      </c>
      <c r="E3" s="45" t="s">
        <v>30</v>
      </c>
      <c r="F3" s="45">
        <v>2016</v>
      </c>
      <c r="G3" s="45">
        <v>1.1299999999999999</v>
      </c>
      <c r="H3" s="45">
        <v>2030</v>
      </c>
      <c r="I3" s="46">
        <v>1.36</v>
      </c>
      <c r="J3" s="45" t="s">
        <v>32</v>
      </c>
      <c r="K3" s="45" t="s">
        <v>33</v>
      </c>
      <c r="L3" s="45" t="s">
        <v>34</v>
      </c>
      <c r="M3" s="45">
        <v>2023</v>
      </c>
      <c r="N3" s="45">
        <v>1.19</v>
      </c>
      <c r="O3" s="45">
        <v>2025</v>
      </c>
      <c r="P3" s="45">
        <v>1.26</v>
      </c>
      <c r="Q3" s="45">
        <v>2027</v>
      </c>
      <c r="R3" s="45">
        <v>1.31</v>
      </c>
    </row>
    <row r="4" spans="1:18" ht="37.5" x14ac:dyDescent="0.35">
      <c r="A4" s="44" t="s">
        <v>28</v>
      </c>
      <c r="B4" s="44"/>
      <c r="C4" s="45">
        <v>2</v>
      </c>
      <c r="D4" s="44" t="s">
        <v>40</v>
      </c>
      <c r="E4" s="45" t="s">
        <v>41</v>
      </c>
      <c r="F4" s="45" t="s">
        <v>42</v>
      </c>
      <c r="G4" s="45">
        <v>72.2</v>
      </c>
      <c r="H4" s="45">
        <v>2030</v>
      </c>
      <c r="I4" s="49">
        <v>80</v>
      </c>
      <c r="J4" s="45" t="s">
        <v>43</v>
      </c>
      <c r="K4" s="45" t="s">
        <v>44</v>
      </c>
      <c r="L4" s="45" t="s">
        <v>34</v>
      </c>
      <c r="M4" s="45">
        <v>2023</v>
      </c>
      <c r="N4" s="45">
        <v>74</v>
      </c>
      <c r="O4" s="45">
        <v>2025</v>
      </c>
      <c r="P4" s="45">
        <v>77</v>
      </c>
      <c r="Q4" s="45">
        <v>2027</v>
      </c>
      <c r="R4" s="45">
        <v>79</v>
      </c>
    </row>
    <row r="5" spans="1:18" ht="25" x14ac:dyDescent="0.35">
      <c r="A5" s="44" t="s">
        <v>28</v>
      </c>
      <c r="B5" s="44"/>
      <c r="C5" s="45">
        <v>3</v>
      </c>
      <c r="D5" s="44" t="s">
        <v>48</v>
      </c>
      <c r="E5" s="45" t="s">
        <v>49</v>
      </c>
      <c r="F5" s="45">
        <v>2019</v>
      </c>
      <c r="G5" s="49">
        <v>7073</v>
      </c>
      <c r="H5" s="45">
        <v>2030</v>
      </c>
      <c r="I5" s="46">
        <v>8133.95</v>
      </c>
      <c r="J5" s="45" t="s">
        <v>51</v>
      </c>
      <c r="K5" s="45" t="s">
        <v>33</v>
      </c>
      <c r="L5" s="45" t="s">
        <v>34</v>
      </c>
      <c r="M5" s="45">
        <v>2023</v>
      </c>
      <c r="N5" s="49">
        <v>7427</v>
      </c>
      <c r="O5" s="45">
        <v>2025</v>
      </c>
      <c r="P5" s="49">
        <v>7662</v>
      </c>
      <c r="Q5" s="45">
        <v>2027</v>
      </c>
      <c r="R5" s="49">
        <v>7898</v>
      </c>
    </row>
    <row r="6" spans="1:18" ht="25" x14ac:dyDescent="0.35">
      <c r="A6" s="44" t="s">
        <v>28</v>
      </c>
      <c r="B6" s="44"/>
      <c r="C6" s="45">
        <v>4</v>
      </c>
      <c r="D6" s="44" t="s">
        <v>55</v>
      </c>
      <c r="E6" s="45" t="s">
        <v>41</v>
      </c>
      <c r="F6" s="45">
        <v>2019</v>
      </c>
      <c r="G6" s="45">
        <v>38</v>
      </c>
      <c r="H6" s="45">
        <v>2030</v>
      </c>
      <c r="I6" s="46" t="s">
        <v>56</v>
      </c>
      <c r="J6" s="45" t="s">
        <v>43</v>
      </c>
      <c r="K6" s="45" t="s">
        <v>33</v>
      </c>
      <c r="L6" s="45" t="s">
        <v>34</v>
      </c>
      <c r="M6" s="45">
        <v>2023</v>
      </c>
      <c r="N6" s="45">
        <v>42</v>
      </c>
      <c r="O6" s="45">
        <v>2025</v>
      </c>
      <c r="P6" s="45">
        <v>47</v>
      </c>
      <c r="Q6" s="45">
        <v>2027</v>
      </c>
      <c r="R6" s="45">
        <v>47</v>
      </c>
    </row>
    <row r="7" spans="1:18" ht="37.5" x14ac:dyDescent="0.35">
      <c r="A7" s="44" t="s">
        <v>28</v>
      </c>
      <c r="B7" s="44"/>
      <c r="C7" s="45">
        <v>5</v>
      </c>
      <c r="D7" s="44" t="s">
        <v>59</v>
      </c>
      <c r="E7" s="45" t="s">
        <v>49</v>
      </c>
      <c r="F7" s="45" t="s">
        <v>60</v>
      </c>
      <c r="G7" s="45">
        <v>105.65</v>
      </c>
      <c r="H7" s="45">
        <v>2030</v>
      </c>
      <c r="I7" s="46">
        <v>169.04</v>
      </c>
      <c r="J7" s="45" t="s">
        <v>61</v>
      </c>
      <c r="K7" s="45" t="s">
        <v>62</v>
      </c>
      <c r="L7" s="45" t="s">
        <v>34</v>
      </c>
      <c r="M7" s="45">
        <v>2023</v>
      </c>
      <c r="N7" s="45">
        <v>120</v>
      </c>
      <c r="O7" s="45">
        <v>2025</v>
      </c>
      <c r="P7" s="45">
        <v>147</v>
      </c>
      <c r="Q7" s="45">
        <v>2027</v>
      </c>
      <c r="R7" s="45">
        <v>162</v>
      </c>
    </row>
    <row r="8" spans="1:18" ht="37.5" x14ac:dyDescent="0.35">
      <c r="A8" s="44" t="s">
        <v>66</v>
      </c>
      <c r="B8" s="44"/>
      <c r="C8" s="45">
        <v>6</v>
      </c>
      <c r="D8" s="44" t="s">
        <v>67</v>
      </c>
      <c r="E8" s="45" t="s">
        <v>41</v>
      </c>
      <c r="F8" s="45">
        <v>2022</v>
      </c>
      <c r="G8" s="45">
        <v>100</v>
      </c>
      <c r="H8" s="45">
        <v>2025</v>
      </c>
      <c r="I8" s="51" t="s">
        <v>68</v>
      </c>
      <c r="J8" s="45" t="s">
        <v>51</v>
      </c>
      <c r="K8" s="45" t="s">
        <v>69</v>
      </c>
      <c r="L8" s="45" t="s">
        <v>34</v>
      </c>
      <c r="M8" s="45"/>
      <c r="N8" s="45"/>
      <c r="O8" s="45"/>
      <c r="P8" s="45"/>
      <c r="Q8" s="45"/>
      <c r="R8" s="45"/>
    </row>
    <row r="9" spans="1:18" ht="37.5" x14ac:dyDescent="0.35">
      <c r="A9" s="44" t="s">
        <v>73</v>
      </c>
      <c r="B9" s="44"/>
      <c r="C9" s="45">
        <v>7</v>
      </c>
      <c r="D9" s="44" t="s">
        <v>74</v>
      </c>
      <c r="E9" s="45" t="s">
        <v>75</v>
      </c>
      <c r="F9" s="45">
        <v>2018</v>
      </c>
      <c r="G9" s="45">
        <v>0</v>
      </c>
      <c r="H9" s="45">
        <v>2050</v>
      </c>
      <c r="I9" s="49">
        <v>747953071</v>
      </c>
      <c r="J9" s="45" t="s">
        <v>76</v>
      </c>
      <c r="K9" s="45" t="s">
        <v>44</v>
      </c>
      <c r="L9" s="45" t="s">
        <v>34</v>
      </c>
      <c r="M9" s="45">
        <v>2030</v>
      </c>
      <c r="N9" s="49">
        <v>363680501</v>
      </c>
      <c r="O9" s="45">
        <v>2040</v>
      </c>
      <c r="P9" s="49">
        <v>635637685</v>
      </c>
      <c r="Q9" s="45"/>
      <c r="R9" s="45"/>
    </row>
    <row r="10" spans="1:18" ht="37.5" x14ac:dyDescent="0.35">
      <c r="A10" s="44" t="s">
        <v>73</v>
      </c>
      <c r="B10" s="44"/>
      <c r="C10" s="45">
        <v>8</v>
      </c>
      <c r="D10" s="44" t="s">
        <v>80</v>
      </c>
      <c r="E10" s="45" t="s">
        <v>1350</v>
      </c>
      <c r="F10" s="45">
        <v>2018</v>
      </c>
      <c r="G10" s="56">
        <v>7396.8</v>
      </c>
      <c r="H10" s="45">
        <v>2050</v>
      </c>
      <c r="I10" s="64">
        <v>-34</v>
      </c>
      <c r="J10" s="45" t="s">
        <v>82</v>
      </c>
      <c r="K10" s="45" t="s">
        <v>83</v>
      </c>
      <c r="L10" s="45" t="s">
        <v>34</v>
      </c>
      <c r="M10" s="45">
        <v>2030</v>
      </c>
      <c r="N10" s="51">
        <v>11</v>
      </c>
      <c r="O10" s="45">
        <v>2040</v>
      </c>
      <c r="P10" s="51">
        <v>27</v>
      </c>
      <c r="Q10" s="45"/>
      <c r="R10" s="45"/>
    </row>
    <row r="11" spans="1:18" ht="37.5" x14ac:dyDescent="0.35">
      <c r="A11" s="44" t="s">
        <v>73</v>
      </c>
      <c r="B11" s="44"/>
      <c r="C11" s="45">
        <v>9</v>
      </c>
      <c r="D11" s="44" t="s">
        <v>85</v>
      </c>
      <c r="E11" s="45" t="s">
        <v>41</v>
      </c>
      <c r="F11" s="45">
        <v>2018</v>
      </c>
      <c r="G11" s="45">
        <v>0</v>
      </c>
      <c r="H11" s="45">
        <v>2050</v>
      </c>
      <c r="I11" s="45">
        <v>-56</v>
      </c>
      <c r="J11" s="45" t="s">
        <v>76</v>
      </c>
      <c r="K11" s="45" t="s">
        <v>44</v>
      </c>
      <c r="L11" s="45" t="s">
        <v>34</v>
      </c>
      <c r="M11" s="45">
        <v>2030</v>
      </c>
      <c r="N11" s="45">
        <v>-26</v>
      </c>
      <c r="O11" s="45">
        <v>2040</v>
      </c>
      <c r="P11" s="45">
        <v>-34</v>
      </c>
      <c r="Q11" s="45"/>
      <c r="R11" s="45"/>
    </row>
    <row r="12" spans="1:18" ht="42.75" customHeight="1" x14ac:dyDescent="0.35">
      <c r="A12" s="44" t="s">
        <v>87</v>
      </c>
      <c r="B12" s="44"/>
      <c r="C12" s="45">
        <v>10</v>
      </c>
      <c r="D12" s="44" t="s">
        <v>88</v>
      </c>
      <c r="E12" s="45" t="s">
        <v>41</v>
      </c>
      <c r="F12" s="45">
        <v>2023</v>
      </c>
      <c r="G12" s="45">
        <v>53.6</v>
      </c>
      <c r="H12" s="45">
        <v>2030</v>
      </c>
      <c r="I12" s="45">
        <v>90</v>
      </c>
      <c r="J12" s="45" t="s">
        <v>61</v>
      </c>
      <c r="K12" s="45" t="s">
        <v>69</v>
      </c>
      <c r="L12" s="45" t="s">
        <v>34</v>
      </c>
      <c r="M12" s="45"/>
      <c r="N12" s="45"/>
      <c r="O12" s="45"/>
      <c r="P12" s="45"/>
      <c r="Q12" s="45"/>
      <c r="R12" s="45"/>
    </row>
    <row r="13" spans="1:18" ht="37.5" x14ac:dyDescent="0.35">
      <c r="A13" s="44" t="s">
        <v>87</v>
      </c>
      <c r="B13" s="44" t="s">
        <v>93</v>
      </c>
      <c r="C13" s="45">
        <v>11</v>
      </c>
      <c r="D13" s="44" t="s">
        <v>1237</v>
      </c>
      <c r="E13" s="45" t="s">
        <v>41</v>
      </c>
      <c r="F13" s="45">
        <v>2023</v>
      </c>
      <c r="G13" s="45">
        <v>20.2</v>
      </c>
      <c r="H13" s="45">
        <v>2030</v>
      </c>
      <c r="I13" s="45">
        <v>30</v>
      </c>
      <c r="J13" s="45" t="s">
        <v>61</v>
      </c>
      <c r="K13" s="45" t="s">
        <v>95</v>
      </c>
      <c r="L13" s="45" t="s">
        <v>34</v>
      </c>
      <c r="M13" s="45"/>
      <c r="N13" s="45"/>
      <c r="O13" s="45"/>
      <c r="P13" s="45"/>
      <c r="Q13" s="45"/>
      <c r="R13" s="45"/>
    </row>
    <row r="14" spans="1:18" ht="37.5" x14ac:dyDescent="0.35">
      <c r="A14" s="44" t="s">
        <v>87</v>
      </c>
      <c r="B14" s="44"/>
      <c r="C14" s="45">
        <v>12</v>
      </c>
      <c r="D14" s="44" t="s">
        <v>100</v>
      </c>
      <c r="E14" s="45" t="s">
        <v>101</v>
      </c>
      <c r="F14" s="45">
        <v>2023</v>
      </c>
      <c r="G14" s="49">
        <v>4073</v>
      </c>
      <c r="H14" s="45">
        <v>2030</v>
      </c>
      <c r="I14" s="49">
        <v>6000</v>
      </c>
      <c r="J14" s="45" t="s">
        <v>61</v>
      </c>
      <c r="K14" s="45" t="s">
        <v>69</v>
      </c>
      <c r="L14" s="45" t="s">
        <v>34</v>
      </c>
      <c r="M14" s="45"/>
      <c r="N14" s="45"/>
      <c r="O14" s="45"/>
      <c r="P14" s="45"/>
      <c r="Q14" s="45"/>
      <c r="R14" s="45"/>
    </row>
    <row r="15" spans="1:18" ht="25" x14ac:dyDescent="0.35">
      <c r="A15" s="44" t="s">
        <v>87</v>
      </c>
      <c r="B15" s="44"/>
      <c r="C15" s="45">
        <v>13</v>
      </c>
      <c r="D15" s="44" t="s">
        <v>104</v>
      </c>
      <c r="E15" s="45" t="s">
        <v>101</v>
      </c>
      <c r="F15" s="45">
        <v>2024</v>
      </c>
      <c r="G15" s="49">
        <v>2892508</v>
      </c>
      <c r="H15" s="45">
        <v>2030</v>
      </c>
      <c r="I15" s="49">
        <v>6000000</v>
      </c>
      <c r="J15" s="45" t="s">
        <v>61</v>
      </c>
      <c r="K15" s="45" t="s">
        <v>105</v>
      </c>
      <c r="L15" s="45" t="s">
        <v>34</v>
      </c>
      <c r="M15" s="45"/>
      <c r="N15" s="45"/>
      <c r="O15" s="45"/>
      <c r="P15" s="45"/>
      <c r="Q15" s="45"/>
      <c r="R15" s="45"/>
    </row>
    <row r="16" spans="1:18" ht="25" x14ac:dyDescent="0.35">
      <c r="A16" s="44" t="s">
        <v>87</v>
      </c>
      <c r="B16" s="44"/>
      <c r="C16" s="45">
        <v>14</v>
      </c>
      <c r="D16" s="44" t="s">
        <v>110</v>
      </c>
      <c r="E16" s="45" t="s">
        <v>41</v>
      </c>
      <c r="F16" s="45">
        <v>2023</v>
      </c>
      <c r="G16" s="45">
        <v>98.1</v>
      </c>
      <c r="H16" s="45">
        <v>2030</v>
      </c>
      <c r="I16" s="45">
        <v>100</v>
      </c>
      <c r="J16" s="45" t="s">
        <v>111</v>
      </c>
      <c r="K16" s="45" t="s">
        <v>112</v>
      </c>
      <c r="L16" s="45" t="s">
        <v>34</v>
      </c>
      <c r="M16" s="45"/>
      <c r="N16" s="45"/>
      <c r="O16" s="45"/>
      <c r="P16" s="45"/>
      <c r="Q16" s="45"/>
      <c r="R16" s="45"/>
    </row>
    <row r="17" spans="1:18" ht="25" x14ac:dyDescent="0.35">
      <c r="A17" s="44" t="s">
        <v>87</v>
      </c>
      <c r="B17" s="44"/>
      <c r="C17" s="45">
        <v>15</v>
      </c>
      <c r="D17" s="44" t="s">
        <v>115</v>
      </c>
      <c r="E17" s="45" t="s">
        <v>41</v>
      </c>
      <c r="F17" s="45">
        <v>2023</v>
      </c>
      <c r="G17" s="45">
        <v>32.29</v>
      </c>
      <c r="H17" s="45">
        <v>2030</v>
      </c>
      <c r="I17" s="45">
        <v>75</v>
      </c>
      <c r="J17" s="45" t="s">
        <v>61</v>
      </c>
      <c r="K17" s="45" t="s">
        <v>112</v>
      </c>
      <c r="L17" s="45" t="s">
        <v>34</v>
      </c>
      <c r="M17" s="45"/>
      <c r="N17" s="45"/>
      <c r="O17" s="45"/>
      <c r="P17" s="45"/>
      <c r="Q17" s="45"/>
      <c r="R17" s="45"/>
    </row>
    <row r="18" spans="1:18" ht="37.5" x14ac:dyDescent="0.35">
      <c r="A18" s="44" t="s">
        <v>87</v>
      </c>
      <c r="B18" s="44" t="s">
        <v>93</v>
      </c>
      <c r="C18" s="45">
        <v>16</v>
      </c>
      <c r="D18" s="44" t="s">
        <v>118</v>
      </c>
      <c r="E18" s="45" t="s">
        <v>41</v>
      </c>
      <c r="F18" s="45">
        <v>2023</v>
      </c>
      <c r="G18" s="45">
        <v>4.5</v>
      </c>
      <c r="H18" s="45">
        <v>2030</v>
      </c>
      <c r="I18" s="45">
        <v>7</v>
      </c>
      <c r="J18" s="45" t="s">
        <v>61</v>
      </c>
      <c r="K18" s="45" t="s">
        <v>119</v>
      </c>
      <c r="L18" s="45" t="s">
        <v>34</v>
      </c>
      <c r="M18" s="45"/>
      <c r="N18" s="45"/>
      <c r="O18" s="45"/>
      <c r="P18" s="45"/>
      <c r="Q18" s="45"/>
      <c r="R18" s="45"/>
    </row>
    <row r="19" spans="1:18" ht="25" x14ac:dyDescent="0.35">
      <c r="A19" s="44" t="s">
        <v>87</v>
      </c>
      <c r="B19" s="44"/>
      <c r="C19" s="45">
        <v>17</v>
      </c>
      <c r="D19" s="44" t="s">
        <v>122</v>
      </c>
      <c r="E19" s="45" t="s">
        <v>41</v>
      </c>
      <c r="F19" s="45">
        <v>2023</v>
      </c>
      <c r="G19" s="45">
        <v>7.9</v>
      </c>
      <c r="H19" s="45">
        <v>2030</v>
      </c>
      <c r="I19" s="45">
        <v>75</v>
      </c>
      <c r="J19" s="45" t="s">
        <v>61</v>
      </c>
      <c r="K19" s="45" t="s">
        <v>112</v>
      </c>
      <c r="L19" s="45" t="s">
        <v>34</v>
      </c>
      <c r="M19" s="45"/>
      <c r="N19" s="45"/>
      <c r="O19" s="45"/>
      <c r="P19" s="45"/>
      <c r="Q19" s="45"/>
      <c r="R19" s="45"/>
    </row>
    <row r="20" spans="1:18" ht="37.5" x14ac:dyDescent="0.35">
      <c r="A20" s="44" t="s">
        <v>87</v>
      </c>
      <c r="B20" s="44"/>
      <c r="C20" s="45">
        <v>18</v>
      </c>
      <c r="D20" s="44" t="s">
        <v>125</v>
      </c>
      <c r="E20" s="45" t="s">
        <v>41</v>
      </c>
      <c r="F20" s="45">
        <v>2023</v>
      </c>
      <c r="G20" s="51">
        <v>81.5</v>
      </c>
      <c r="H20" s="45">
        <v>2030</v>
      </c>
      <c r="I20" s="45">
        <v>100</v>
      </c>
      <c r="J20" s="45" t="s">
        <v>61</v>
      </c>
      <c r="K20" s="45" t="s">
        <v>105</v>
      </c>
      <c r="L20" s="45" t="s">
        <v>34</v>
      </c>
      <c r="M20" s="45"/>
      <c r="N20" s="45"/>
      <c r="O20" s="45"/>
      <c r="P20" s="45"/>
      <c r="Q20" s="45"/>
      <c r="R20" s="45"/>
    </row>
    <row r="21" spans="1:18" ht="37.5" x14ac:dyDescent="0.35">
      <c r="A21" s="44" t="s">
        <v>130</v>
      </c>
      <c r="B21" s="44" t="s">
        <v>132</v>
      </c>
      <c r="C21" s="45">
        <v>19</v>
      </c>
      <c r="D21" s="44" t="s">
        <v>133</v>
      </c>
      <c r="E21" s="45" t="s">
        <v>41</v>
      </c>
      <c r="F21" s="45">
        <v>2019</v>
      </c>
      <c r="G21" s="45">
        <v>16.2</v>
      </c>
      <c r="H21" s="45">
        <v>2030</v>
      </c>
      <c r="I21" s="45">
        <v>10</v>
      </c>
      <c r="J21" s="45" t="s">
        <v>134</v>
      </c>
      <c r="K21" s="45" t="s">
        <v>135</v>
      </c>
      <c r="L21" s="45" t="s">
        <v>34</v>
      </c>
      <c r="M21" s="45"/>
      <c r="N21" s="45"/>
      <c r="O21" s="45"/>
      <c r="P21" s="45"/>
      <c r="Q21" s="45"/>
      <c r="R21" s="45"/>
    </row>
    <row r="22" spans="1:18" ht="37.5" x14ac:dyDescent="0.35">
      <c r="A22" s="44" t="s">
        <v>130</v>
      </c>
      <c r="B22" s="44"/>
      <c r="C22" s="45">
        <v>20</v>
      </c>
      <c r="D22" s="44" t="s">
        <v>139</v>
      </c>
      <c r="E22" s="45" t="s">
        <v>41</v>
      </c>
      <c r="F22" s="45">
        <v>2019</v>
      </c>
      <c r="G22" s="45">
        <v>19.100000000000001</v>
      </c>
      <c r="H22" s="45">
        <v>2030</v>
      </c>
      <c r="I22" s="46">
        <v>9.6</v>
      </c>
      <c r="J22" s="45" t="s">
        <v>134</v>
      </c>
      <c r="K22" s="45" t="s">
        <v>135</v>
      </c>
      <c r="L22" s="45" t="s">
        <v>34</v>
      </c>
      <c r="M22" s="45"/>
      <c r="N22" s="45"/>
      <c r="O22" s="45"/>
      <c r="P22" s="45"/>
      <c r="Q22" s="45"/>
      <c r="R22" s="45"/>
    </row>
    <row r="23" spans="1:18" ht="37.5" x14ac:dyDescent="0.35">
      <c r="A23" s="44" t="s">
        <v>130</v>
      </c>
      <c r="B23" s="44"/>
      <c r="C23" s="45">
        <v>21</v>
      </c>
      <c r="D23" s="44" t="s">
        <v>141</v>
      </c>
      <c r="E23" s="45" t="s">
        <v>41</v>
      </c>
      <c r="F23" s="45">
        <v>2014</v>
      </c>
      <c r="G23" s="45" t="s">
        <v>142</v>
      </c>
      <c r="H23" s="45">
        <v>2030</v>
      </c>
      <c r="I23" s="46" t="s">
        <v>143</v>
      </c>
      <c r="J23" s="45" t="s">
        <v>134</v>
      </c>
      <c r="K23" s="45" t="s">
        <v>135</v>
      </c>
      <c r="L23" s="45" t="s">
        <v>34</v>
      </c>
      <c r="M23" s="45"/>
      <c r="N23" s="45"/>
      <c r="O23" s="45"/>
      <c r="P23" s="45"/>
      <c r="Q23" s="45"/>
      <c r="R23" s="45"/>
    </row>
    <row r="24" spans="1:18" ht="37.5" customHeight="1" x14ac:dyDescent="0.35">
      <c r="A24" s="44" t="s">
        <v>130</v>
      </c>
      <c r="B24" s="44"/>
      <c r="C24" s="45">
        <v>22</v>
      </c>
      <c r="D24" s="44" t="s">
        <v>146</v>
      </c>
      <c r="E24" s="45" t="s">
        <v>41</v>
      </c>
      <c r="F24" s="45">
        <v>2019</v>
      </c>
      <c r="G24" s="45">
        <v>9.5</v>
      </c>
      <c r="H24" s="45">
        <v>2030</v>
      </c>
      <c r="I24" s="45">
        <v>4.8</v>
      </c>
      <c r="J24" s="45" t="s">
        <v>134</v>
      </c>
      <c r="K24" s="45" t="s">
        <v>135</v>
      </c>
      <c r="L24" s="45" t="s">
        <v>34</v>
      </c>
      <c r="M24" s="45"/>
      <c r="N24" s="45"/>
      <c r="O24" s="45"/>
      <c r="P24" s="45"/>
      <c r="Q24" s="45"/>
      <c r="R24" s="45"/>
    </row>
    <row r="25" spans="1:18" ht="75" x14ac:dyDescent="0.35">
      <c r="A25" s="44" t="s">
        <v>130</v>
      </c>
      <c r="B25" s="44"/>
      <c r="C25" s="45">
        <v>23</v>
      </c>
      <c r="D25" s="44" t="s">
        <v>148</v>
      </c>
      <c r="E25" s="45" t="s">
        <v>149</v>
      </c>
      <c r="F25" s="45">
        <v>2019</v>
      </c>
      <c r="G25" s="45" t="s">
        <v>126</v>
      </c>
      <c r="H25" s="45">
        <v>2030</v>
      </c>
      <c r="I25" s="46" t="s">
        <v>150</v>
      </c>
      <c r="J25" s="45" t="s">
        <v>134</v>
      </c>
      <c r="K25" s="45" t="s">
        <v>151</v>
      </c>
      <c r="L25" s="45" t="s">
        <v>34</v>
      </c>
      <c r="M25" s="45"/>
      <c r="N25" s="45"/>
      <c r="O25" s="45"/>
      <c r="P25" s="45"/>
      <c r="Q25" s="45"/>
      <c r="R25" s="45"/>
    </row>
    <row r="26" spans="1:18" ht="25" x14ac:dyDescent="0.35">
      <c r="A26" s="44" t="s">
        <v>156</v>
      </c>
      <c r="B26" s="44" t="s">
        <v>132</v>
      </c>
      <c r="C26" s="45">
        <v>24</v>
      </c>
      <c r="D26" s="44" t="s">
        <v>157</v>
      </c>
      <c r="E26" s="45" t="s">
        <v>158</v>
      </c>
      <c r="F26" s="45">
        <v>2020</v>
      </c>
      <c r="G26" s="45">
        <v>156.19999999999999</v>
      </c>
      <c r="H26" s="45">
        <v>2030</v>
      </c>
      <c r="I26" s="56">
        <v>78.099999999999994</v>
      </c>
      <c r="J26" s="45" t="s">
        <v>159</v>
      </c>
      <c r="K26" s="45" t="s">
        <v>160</v>
      </c>
      <c r="L26" s="45" t="s">
        <v>34</v>
      </c>
      <c r="M26" s="45"/>
      <c r="N26" s="45"/>
      <c r="O26" s="45"/>
      <c r="P26" s="45"/>
      <c r="Q26" s="45"/>
      <c r="R26" s="45"/>
    </row>
    <row r="27" spans="1:18" ht="65.25" customHeight="1" x14ac:dyDescent="0.35">
      <c r="A27" s="44" t="s">
        <v>166</v>
      </c>
      <c r="B27" s="44"/>
      <c r="C27" s="45">
        <v>25</v>
      </c>
      <c r="D27" s="44" t="s">
        <v>167</v>
      </c>
      <c r="E27" s="45" t="s">
        <v>41</v>
      </c>
      <c r="F27" s="45">
        <v>2020</v>
      </c>
      <c r="G27" s="45">
        <v>17.5</v>
      </c>
      <c r="H27" s="45">
        <v>2050</v>
      </c>
      <c r="I27" s="46" t="s">
        <v>168</v>
      </c>
      <c r="J27" s="45" t="s">
        <v>134</v>
      </c>
      <c r="K27" s="45" t="s">
        <v>44</v>
      </c>
      <c r="L27" s="45" t="s">
        <v>34</v>
      </c>
      <c r="M27" s="45">
        <v>2030</v>
      </c>
      <c r="N27" s="45">
        <v>10</v>
      </c>
      <c r="O27" s="45">
        <v>2040</v>
      </c>
      <c r="P27" s="45">
        <v>5</v>
      </c>
      <c r="Q27" s="45"/>
      <c r="R27" s="45"/>
    </row>
    <row r="28" spans="1:18" ht="37.5" x14ac:dyDescent="0.35">
      <c r="A28" s="44" t="s">
        <v>166</v>
      </c>
      <c r="B28" s="44"/>
      <c r="C28" s="45">
        <v>26</v>
      </c>
      <c r="D28" s="44" t="s">
        <v>171</v>
      </c>
      <c r="E28" s="45" t="s">
        <v>41</v>
      </c>
      <c r="F28" s="45">
        <v>2012</v>
      </c>
      <c r="G28" s="45">
        <v>35.700000000000003</v>
      </c>
      <c r="H28" s="45">
        <v>2050</v>
      </c>
      <c r="I28" s="46" t="s">
        <v>172</v>
      </c>
      <c r="J28" s="45" t="s">
        <v>134</v>
      </c>
      <c r="K28" s="45" t="s">
        <v>44</v>
      </c>
      <c r="L28" s="45" t="s">
        <v>34</v>
      </c>
      <c r="M28" s="45">
        <v>2030</v>
      </c>
      <c r="N28" s="45">
        <v>20</v>
      </c>
      <c r="O28" s="45">
        <v>2040</v>
      </c>
      <c r="P28" s="45">
        <v>10</v>
      </c>
      <c r="Q28" s="45"/>
      <c r="R28" s="45"/>
    </row>
    <row r="29" spans="1:18" ht="37.5" x14ac:dyDescent="0.35">
      <c r="A29" s="44" t="s">
        <v>166</v>
      </c>
      <c r="B29" s="44"/>
      <c r="C29" s="45">
        <v>27</v>
      </c>
      <c r="D29" s="44" t="s">
        <v>175</v>
      </c>
      <c r="E29" s="45" t="s">
        <v>41</v>
      </c>
      <c r="F29" s="45">
        <v>2020</v>
      </c>
      <c r="G29" s="45">
        <v>25.2</v>
      </c>
      <c r="H29" s="45">
        <v>2050</v>
      </c>
      <c r="I29" s="46" t="s">
        <v>172</v>
      </c>
      <c r="J29" s="45" t="s">
        <v>134</v>
      </c>
      <c r="K29" s="45" t="s">
        <v>44</v>
      </c>
      <c r="L29" s="45" t="s">
        <v>34</v>
      </c>
      <c r="M29" s="45">
        <v>2030</v>
      </c>
      <c r="N29" s="45">
        <v>20</v>
      </c>
      <c r="O29" s="45">
        <v>2040</v>
      </c>
      <c r="P29" s="45">
        <v>10</v>
      </c>
      <c r="Q29" s="45"/>
      <c r="R29" s="45"/>
    </row>
    <row r="30" spans="1:18" ht="37.5" x14ac:dyDescent="0.35">
      <c r="A30" s="44" t="s">
        <v>166</v>
      </c>
      <c r="B30" s="44"/>
      <c r="C30" s="45">
        <v>28</v>
      </c>
      <c r="D30" s="44" t="s">
        <v>177</v>
      </c>
      <c r="E30" s="45" t="s">
        <v>41</v>
      </c>
      <c r="F30" s="45">
        <v>2020</v>
      </c>
      <c r="G30" s="45">
        <v>75.900000000000006</v>
      </c>
      <c r="H30" s="45">
        <v>2050</v>
      </c>
      <c r="I30" s="45">
        <v>30</v>
      </c>
      <c r="J30" s="45" t="s">
        <v>82</v>
      </c>
      <c r="K30" s="45" t="s">
        <v>83</v>
      </c>
      <c r="L30" s="45" t="s">
        <v>34</v>
      </c>
      <c r="M30" s="45">
        <v>2030</v>
      </c>
      <c r="N30" s="45">
        <v>50</v>
      </c>
      <c r="O30" s="45">
        <v>2040</v>
      </c>
      <c r="P30" s="45">
        <v>40</v>
      </c>
      <c r="Q30" s="45"/>
      <c r="R30" s="45"/>
    </row>
    <row r="31" spans="1:18" ht="37.5" x14ac:dyDescent="0.35">
      <c r="A31" s="44" t="s">
        <v>166</v>
      </c>
      <c r="B31" s="44"/>
      <c r="C31" s="45">
        <v>29</v>
      </c>
      <c r="D31" s="44" t="s">
        <v>181</v>
      </c>
      <c r="E31" s="45" t="s">
        <v>182</v>
      </c>
      <c r="F31" s="45">
        <v>2016</v>
      </c>
      <c r="G31" s="45">
        <v>1581.3</v>
      </c>
      <c r="H31" s="45">
        <v>2050</v>
      </c>
      <c r="I31" s="45">
        <v>0</v>
      </c>
      <c r="J31" s="45" t="s">
        <v>134</v>
      </c>
      <c r="K31" s="45" t="s">
        <v>83</v>
      </c>
      <c r="L31" s="45" t="s">
        <v>34</v>
      </c>
      <c r="M31" s="45">
        <v>2030</v>
      </c>
      <c r="N31" s="49">
        <v>700000</v>
      </c>
      <c r="O31" s="45">
        <v>2040</v>
      </c>
      <c r="P31" s="49">
        <v>250000</v>
      </c>
      <c r="Q31" s="45"/>
      <c r="R31" s="45"/>
    </row>
    <row r="32" spans="1:18" ht="25" x14ac:dyDescent="0.35">
      <c r="A32" s="44" t="s">
        <v>186</v>
      </c>
      <c r="B32" s="44"/>
      <c r="C32" s="45">
        <v>30</v>
      </c>
      <c r="D32" s="44" t="s">
        <v>187</v>
      </c>
      <c r="E32" s="45" t="s">
        <v>41</v>
      </c>
      <c r="F32" s="45">
        <v>2019</v>
      </c>
      <c r="G32" s="45">
        <v>17</v>
      </c>
      <c r="H32" s="45">
        <v>2030</v>
      </c>
      <c r="I32" s="49">
        <v>10</v>
      </c>
      <c r="J32" s="45" t="s">
        <v>32</v>
      </c>
      <c r="K32" s="45" t="s">
        <v>188</v>
      </c>
      <c r="L32" s="45" t="s">
        <v>34</v>
      </c>
      <c r="M32" s="45"/>
      <c r="N32" s="45"/>
      <c r="O32" s="45"/>
      <c r="P32" s="45"/>
      <c r="Q32" s="45"/>
      <c r="R32" s="45"/>
    </row>
    <row r="33" spans="1:18" ht="25" x14ac:dyDescent="0.35">
      <c r="A33" s="44" t="s">
        <v>186</v>
      </c>
      <c r="B33" s="44"/>
      <c r="C33" s="45">
        <v>31</v>
      </c>
      <c r="D33" s="44" t="s">
        <v>191</v>
      </c>
      <c r="E33" s="45" t="s">
        <v>41</v>
      </c>
      <c r="F33" s="45">
        <v>2022</v>
      </c>
      <c r="G33" s="45">
        <v>18</v>
      </c>
      <c r="H33" s="45">
        <v>2030</v>
      </c>
      <c r="I33" s="45">
        <v>15</v>
      </c>
      <c r="J33" s="45" t="s">
        <v>32</v>
      </c>
      <c r="K33" s="45" t="s">
        <v>188</v>
      </c>
      <c r="L33" s="45" t="s">
        <v>34</v>
      </c>
      <c r="M33" s="45"/>
      <c r="N33" s="45"/>
      <c r="O33" s="45"/>
      <c r="P33" s="45"/>
      <c r="Q33" s="45"/>
      <c r="R33" s="45"/>
    </row>
    <row r="34" spans="1:18" ht="37.5" x14ac:dyDescent="0.35">
      <c r="A34" s="44" t="s">
        <v>186</v>
      </c>
      <c r="B34" s="44"/>
      <c r="C34" s="45">
        <v>32</v>
      </c>
      <c r="D34" s="44" t="s">
        <v>193</v>
      </c>
      <c r="E34" s="45" t="s">
        <v>41</v>
      </c>
      <c r="F34" s="45">
        <v>2022</v>
      </c>
      <c r="G34" s="45">
        <v>3.5</v>
      </c>
      <c r="H34" s="45">
        <v>2030</v>
      </c>
      <c r="I34" s="49">
        <v>3</v>
      </c>
      <c r="J34" s="45" t="s">
        <v>32</v>
      </c>
      <c r="K34" s="45" t="s">
        <v>188</v>
      </c>
      <c r="L34" s="45" t="s">
        <v>34</v>
      </c>
      <c r="M34" s="45"/>
      <c r="N34" s="45"/>
      <c r="O34" s="45"/>
      <c r="P34" s="45"/>
      <c r="Q34" s="45"/>
      <c r="R34" s="45"/>
    </row>
    <row r="35" spans="1:18" ht="37.5" x14ac:dyDescent="0.35">
      <c r="A35" s="44" t="s">
        <v>186</v>
      </c>
      <c r="B35" s="44"/>
      <c r="C35" s="45">
        <v>33</v>
      </c>
      <c r="D35" s="44" t="s">
        <v>196</v>
      </c>
      <c r="E35" s="45" t="s">
        <v>41</v>
      </c>
      <c r="F35" s="45">
        <v>2022</v>
      </c>
      <c r="G35" s="61">
        <v>98.99</v>
      </c>
      <c r="H35" s="45">
        <v>2030</v>
      </c>
      <c r="I35" s="49">
        <v>99</v>
      </c>
      <c r="J35" s="45" t="s">
        <v>32</v>
      </c>
      <c r="K35" s="45" t="s">
        <v>197</v>
      </c>
      <c r="L35" s="45" t="s">
        <v>34</v>
      </c>
      <c r="M35" s="45"/>
      <c r="N35" s="45"/>
      <c r="O35" s="45"/>
      <c r="P35" s="45"/>
      <c r="Q35" s="45"/>
      <c r="R35" s="45"/>
    </row>
    <row r="36" spans="1:18" ht="62.5" x14ac:dyDescent="0.35">
      <c r="A36" s="44" t="s">
        <v>186</v>
      </c>
      <c r="B36" s="44"/>
      <c r="C36" s="45">
        <v>34</v>
      </c>
      <c r="D36" s="44" t="s">
        <v>200</v>
      </c>
      <c r="E36" s="45" t="s">
        <v>201</v>
      </c>
      <c r="F36" s="45">
        <v>2022</v>
      </c>
      <c r="G36" s="45" t="s">
        <v>126</v>
      </c>
      <c r="H36" s="45">
        <v>2030</v>
      </c>
      <c r="I36" s="46" t="s">
        <v>202</v>
      </c>
      <c r="J36" s="45" t="s">
        <v>32</v>
      </c>
      <c r="K36" s="45" t="s">
        <v>188</v>
      </c>
      <c r="L36" s="45" t="s">
        <v>34</v>
      </c>
      <c r="M36" s="45"/>
      <c r="N36" s="45"/>
      <c r="O36" s="45"/>
      <c r="P36" s="45"/>
      <c r="Q36" s="45"/>
      <c r="R36" s="45"/>
    </row>
    <row r="37" spans="1:18" ht="25" x14ac:dyDescent="0.35">
      <c r="A37" s="44" t="s">
        <v>186</v>
      </c>
      <c r="B37" s="44"/>
      <c r="C37" s="45">
        <v>35</v>
      </c>
      <c r="D37" s="44" t="s">
        <v>204</v>
      </c>
      <c r="E37" s="45" t="s">
        <v>41</v>
      </c>
      <c r="F37" s="45">
        <v>2015</v>
      </c>
      <c r="G37" s="45">
        <v>67.599999999999994</v>
      </c>
      <c r="H37" s="45">
        <v>2030</v>
      </c>
      <c r="I37" s="45">
        <v>65</v>
      </c>
      <c r="J37" s="45" t="s">
        <v>32</v>
      </c>
      <c r="K37" s="45" t="s">
        <v>33</v>
      </c>
      <c r="L37" s="45" t="s">
        <v>34</v>
      </c>
      <c r="M37" s="45"/>
      <c r="N37" s="45"/>
      <c r="O37" s="45"/>
      <c r="P37" s="45"/>
      <c r="Q37" s="45"/>
      <c r="R37" s="45"/>
    </row>
    <row r="38" spans="1:18" ht="79.5" customHeight="1" x14ac:dyDescent="0.35">
      <c r="A38" s="44" t="s">
        <v>186</v>
      </c>
      <c r="B38" s="44"/>
      <c r="C38" s="45">
        <v>36</v>
      </c>
      <c r="D38" s="44" t="s">
        <v>207</v>
      </c>
      <c r="E38" s="45" t="s">
        <v>41</v>
      </c>
      <c r="F38" s="45">
        <v>2022</v>
      </c>
      <c r="G38" s="45">
        <v>48.1</v>
      </c>
      <c r="H38" s="45">
        <v>2030</v>
      </c>
      <c r="I38" s="46" t="s">
        <v>208</v>
      </c>
      <c r="J38" s="45" t="s">
        <v>32</v>
      </c>
      <c r="K38" s="45" t="s">
        <v>188</v>
      </c>
      <c r="L38" s="45" t="s">
        <v>34</v>
      </c>
      <c r="M38" s="45"/>
      <c r="N38" s="45"/>
      <c r="O38" s="45"/>
      <c r="P38" s="45"/>
      <c r="Q38" s="45"/>
      <c r="R38" s="45"/>
    </row>
    <row r="39" spans="1:18" ht="37.5" x14ac:dyDescent="0.35">
      <c r="A39" s="44" t="s">
        <v>186</v>
      </c>
      <c r="B39" s="44"/>
      <c r="C39" s="45">
        <v>37</v>
      </c>
      <c r="D39" s="44" t="s">
        <v>209</v>
      </c>
      <c r="E39" s="45" t="s">
        <v>41</v>
      </c>
      <c r="F39" s="45">
        <v>2022</v>
      </c>
      <c r="G39" s="45" t="s">
        <v>126</v>
      </c>
      <c r="H39" s="45">
        <v>2030</v>
      </c>
      <c r="I39" s="45">
        <v>90</v>
      </c>
      <c r="J39" s="45" t="s">
        <v>32</v>
      </c>
      <c r="K39" s="45" t="s">
        <v>188</v>
      </c>
      <c r="L39" s="45" t="s">
        <v>34</v>
      </c>
      <c r="M39" s="45"/>
      <c r="N39" s="45"/>
      <c r="O39" s="45"/>
      <c r="P39" s="45"/>
      <c r="Q39" s="45"/>
      <c r="R39" s="45"/>
    </row>
    <row r="40" spans="1:18" ht="25" x14ac:dyDescent="0.35">
      <c r="A40" s="44" t="s">
        <v>186</v>
      </c>
      <c r="B40" s="44"/>
      <c r="C40" s="45">
        <v>38</v>
      </c>
      <c r="D40" s="44" t="s">
        <v>212</v>
      </c>
      <c r="E40" s="45" t="s">
        <v>41</v>
      </c>
      <c r="F40" s="45">
        <v>2022</v>
      </c>
      <c r="G40" s="45">
        <v>100</v>
      </c>
      <c r="H40" s="45">
        <v>2030</v>
      </c>
      <c r="I40" s="45">
        <v>95</v>
      </c>
      <c r="J40" s="45" t="s">
        <v>32</v>
      </c>
      <c r="K40" s="45" t="s">
        <v>188</v>
      </c>
      <c r="L40" s="45" t="s">
        <v>34</v>
      </c>
      <c r="M40" s="45"/>
      <c r="N40" s="45"/>
      <c r="O40" s="45"/>
      <c r="P40" s="45"/>
      <c r="Q40" s="45"/>
      <c r="R40" s="45"/>
    </row>
    <row r="41" spans="1:18" ht="25" x14ac:dyDescent="0.35">
      <c r="A41" s="44" t="s">
        <v>186</v>
      </c>
      <c r="B41" s="44"/>
      <c r="C41" s="45">
        <v>39</v>
      </c>
      <c r="D41" s="44" t="s">
        <v>213</v>
      </c>
      <c r="E41" s="45" t="s">
        <v>41</v>
      </c>
      <c r="F41" s="45">
        <v>2022</v>
      </c>
      <c r="G41" s="45">
        <v>94</v>
      </c>
      <c r="H41" s="45">
        <v>2030</v>
      </c>
      <c r="I41" s="45">
        <v>95</v>
      </c>
      <c r="J41" s="45" t="s">
        <v>32</v>
      </c>
      <c r="K41" s="45" t="s">
        <v>188</v>
      </c>
      <c r="L41" s="45" t="s">
        <v>34</v>
      </c>
      <c r="M41" s="45"/>
      <c r="N41" s="45"/>
      <c r="O41" s="45"/>
      <c r="P41" s="45"/>
      <c r="Q41" s="45"/>
      <c r="R41" s="45"/>
    </row>
    <row r="42" spans="1:18" ht="25" x14ac:dyDescent="0.35">
      <c r="A42" s="44" t="s">
        <v>186</v>
      </c>
      <c r="B42" s="44"/>
      <c r="C42" s="45">
        <v>40</v>
      </c>
      <c r="D42" s="44" t="s">
        <v>214</v>
      </c>
      <c r="E42" s="45" t="s">
        <v>101</v>
      </c>
      <c r="F42" s="45">
        <v>2021</v>
      </c>
      <c r="G42" s="45">
        <v>73</v>
      </c>
      <c r="H42" s="45">
        <v>2027</v>
      </c>
      <c r="I42" s="45">
        <v>146</v>
      </c>
      <c r="J42" s="45" t="s">
        <v>32</v>
      </c>
      <c r="K42" s="45" t="s">
        <v>188</v>
      </c>
      <c r="L42" s="45" t="s">
        <v>34</v>
      </c>
      <c r="M42" s="45"/>
      <c r="N42" s="45"/>
      <c r="O42" s="45"/>
      <c r="P42" s="45"/>
      <c r="Q42" s="45"/>
      <c r="R42" s="45"/>
    </row>
    <row r="43" spans="1:18" ht="58.5" customHeight="1" x14ac:dyDescent="0.35">
      <c r="A43" s="44" t="s">
        <v>186</v>
      </c>
      <c r="B43" s="44"/>
      <c r="C43" s="45">
        <v>41</v>
      </c>
      <c r="D43" s="44" t="s">
        <v>216</v>
      </c>
      <c r="E43" s="45" t="s">
        <v>41</v>
      </c>
      <c r="F43" s="45">
        <v>2019</v>
      </c>
      <c r="G43" s="45">
        <v>29.7</v>
      </c>
      <c r="H43" s="45">
        <v>2030</v>
      </c>
      <c r="I43" s="46" t="s">
        <v>217</v>
      </c>
      <c r="J43" s="45" t="s">
        <v>32</v>
      </c>
      <c r="K43" s="45" t="s">
        <v>33</v>
      </c>
      <c r="L43" s="45" t="s">
        <v>34</v>
      </c>
      <c r="M43" s="45"/>
      <c r="N43" s="45"/>
      <c r="O43" s="45"/>
      <c r="P43" s="45"/>
      <c r="Q43" s="45"/>
      <c r="R43" s="45"/>
    </row>
    <row r="44" spans="1:18" ht="55.5" customHeight="1" x14ac:dyDescent="0.35">
      <c r="A44" s="44" t="s">
        <v>186</v>
      </c>
      <c r="B44" s="44"/>
      <c r="C44" s="45">
        <v>42</v>
      </c>
      <c r="D44" s="44" t="s">
        <v>218</v>
      </c>
      <c r="E44" s="45" t="s">
        <v>41</v>
      </c>
      <c r="F44" s="45">
        <v>2022</v>
      </c>
      <c r="G44" s="45" t="s">
        <v>219</v>
      </c>
      <c r="H44" s="45">
        <v>2030</v>
      </c>
      <c r="I44" s="45">
        <v>100</v>
      </c>
      <c r="J44" s="45" t="s">
        <v>32</v>
      </c>
      <c r="K44" s="45" t="s">
        <v>188</v>
      </c>
      <c r="L44" s="45" t="s">
        <v>34</v>
      </c>
      <c r="M44" s="45"/>
      <c r="N44" s="45"/>
      <c r="O44" s="45"/>
      <c r="P44" s="45"/>
      <c r="Q44" s="45"/>
      <c r="R44" s="45"/>
    </row>
    <row r="45" spans="1:18" ht="50" x14ac:dyDescent="0.35">
      <c r="A45" s="44" t="s">
        <v>186</v>
      </c>
      <c r="B45" s="44"/>
      <c r="C45" s="45">
        <v>43</v>
      </c>
      <c r="D45" s="44" t="s">
        <v>221</v>
      </c>
      <c r="E45" s="45" t="s">
        <v>41</v>
      </c>
      <c r="F45" s="45">
        <v>2022</v>
      </c>
      <c r="G45" s="45" t="s">
        <v>222</v>
      </c>
      <c r="H45" s="45">
        <v>2030</v>
      </c>
      <c r="I45" s="45">
        <v>95</v>
      </c>
      <c r="J45" s="45" t="s">
        <v>32</v>
      </c>
      <c r="K45" s="45" t="s">
        <v>188</v>
      </c>
      <c r="L45" s="45" t="s">
        <v>34</v>
      </c>
      <c r="M45" s="45"/>
      <c r="N45" s="45"/>
      <c r="O45" s="45"/>
      <c r="P45" s="45"/>
      <c r="Q45" s="45"/>
      <c r="R45" s="45"/>
    </row>
    <row r="46" spans="1:18" ht="50" x14ac:dyDescent="0.35">
      <c r="A46" s="44" t="s">
        <v>186</v>
      </c>
      <c r="B46" s="44"/>
      <c r="C46" s="45">
        <v>44</v>
      </c>
      <c r="D46" s="44" t="s">
        <v>223</v>
      </c>
      <c r="E46" s="45" t="s">
        <v>41</v>
      </c>
      <c r="F46" s="45" t="s">
        <v>126</v>
      </c>
      <c r="G46" s="45" t="s">
        <v>126</v>
      </c>
      <c r="H46" s="45">
        <v>2030</v>
      </c>
      <c r="I46" s="45">
        <v>100</v>
      </c>
      <c r="J46" s="45" t="s">
        <v>32</v>
      </c>
      <c r="K46" s="45" t="s">
        <v>188</v>
      </c>
      <c r="L46" s="45" t="s">
        <v>34</v>
      </c>
      <c r="M46" s="45"/>
      <c r="N46" s="45"/>
      <c r="O46" s="45"/>
      <c r="P46" s="45"/>
      <c r="Q46" s="45"/>
      <c r="R46" s="45"/>
    </row>
    <row r="47" spans="1:18" ht="50" x14ac:dyDescent="0.35">
      <c r="A47" s="44" t="s">
        <v>225</v>
      </c>
      <c r="B47" s="44"/>
      <c r="C47" s="45">
        <v>57</v>
      </c>
      <c r="D47" s="44" t="s">
        <v>226</v>
      </c>
      <c r="E47" s="45" t="s">
        <v>41</v>
      </c>
      <c r="F47" s="45">
        <v>2015</v>
      </c>
      <c r="G47" s="45">
        <v>43.1</v>
      </c>
      <c r="H47" s="45">
        <v>2030</v>
      </c>
      <c r="I47" s="46" t="s">
        <v>227</v>
      </c>
      <c r="J47" s="45" t="s">
        <v>134</v>
      </c>
      <c r="K47" s="45" t="s">
        <v>95</v>
      </c>
      <c r="L47" s="45" t="s">
        <v>34</v>
      </c>
      <c r="M47" s="45"/>
      <c r="N47" s="45"/>
      <c r="O47" s="45"/>
      <c r="P47" s="45"/>
      <c r="Q47" s="45"/>
      <c r="R47" s="45"/>
    </row>
    <row r="48" spans="1:18" ht="37.5" x14ac:dyDescent="0.35">
      <c r="A48" s="44" t="s">
        <v>225</v>
      </c>
      <c r="B48" s="44"/>
      <c r="C48" s="45">
        <v>58</v>
      </c>
      <c r="D48" s="44" t="s">
        <v>231</v>
      </c>
      <c r="E48" s="45" t="s">
        <v>41</v>
      </c>
      <c r="F48" s="45">
        <v>2016</v>
      </c>
      <c r="G48" s="45">
        <v>1.7</v>
      </c>
      <c r="H48" s="45">
        <v>2030</v>
      </c>
      <c r="I48" s="56">
        <v>0.5</v>
      </c>
      <c r="J48" s="45" t="s">
        <v>134</v>
      </c>
      <c r="K48" s="45" t="s">
        <v>151</v>
      </c>
      <c r="L48" s="45" t="s">
        <v>34</v>
      </c>
      <c r="M48" s="45"/>
      <c r="N48" s="45"/>
      <c r="O48" s="45"/>
      <c r="P48" s="45"/>
      <c r="Q48" s="45"/>
      <c r="R48" s="45"/>
    </row>
    <row r="49" spans="1:18" ht="37.5" x14ac:dyDescent="0.35">
      <c r="A49" s="44" t="s">
        <v>225</v>
      </c>
      <c r="B49" s="44"/>
      <c r="C49" s="45">
        <v>59</v>
      </c>
      <c r="D49" s="44" t="s">
        <v>234</v>
      </c>
      <c r="E49" s="45" t="s">
        <v>41</v>
      </c>
      <c r="F49" s="45">
        <v>2015</v>
      </c>
      <c r="G49" s="45">
        <v>1.4</v>
      </c>
      <c r="H49" s="45">
        <v>2030</v>
      </c>
      <c r="I49" s="56">
        <v>0.5</v>
      </c>
      <c r="J49" s="45" t="s">
        <v>134</v>
      </c>
      <c r="K49" s="45" t="s">
        <v>151</v>
      </c>
      <c r="L49" s="45" t="s">
        <v>34</v>
      </c>
      <c r="M49" s="45"/>
      <c r="N49" s="45"/>
      <c r="O49" s="45"/>
      <c r="P49" s="45"/>
      <c r="Q49" s="45"/>
      <c r="R49" s="45"/>
    </row>
    <row r="50" spans="1:18" ht="37.5" x14ac:dyDescent="0.35">
      <c r="A50" s="44" t="s">
        <v>225</v>
      </c>
      <c r="B50" s="44"/>
      <c r="C50" s="45">
        <v>60</v>
      </c>
      <c r="D50" s="44" t="s">
        <v>236</v>
      </c>
      <c r="E50" s="45" t="s">
        <v>41</v>
      </c>
      <c r="F50" s="45">
        <v>2012</v>
      </c>
      <c r="G50" s="45">
        <v>31</v>
      </c>
      <c r="H50" s="45">
        <v>2030</v>
      </c>
      <c r="I50" s="45">
        <v>28</v>
      </c>
      <c r="J50" s="45" t="s">
        <v>134</v>
      </c>
      <c r="K50" s="45" t="s">
        <v>151</v>
      </c>
      <c r="L50" s="45" t="s">
        <v>34</v>
      </c>
      <c r="M50" s="45"/>
      <c r="N50" s="45"/>
      <c r="O50" s="45"/>
      <c r="P50" s="45"/>
      <c r="Q50" s="45"/>
      <c r="R50" s="45"/>
    </row>
    <row r="51" spans="1:18" ht="37.5" x14ac:dyDescent="0.35">
      <c r="A51" s="44" t="s">
        <v>225</v>
      </c>
      <c r="B51" s="44"/>
      <c r="C51" s="45">
        <v>61</v>
      </c>
      <c r="D51" s="44" t="s">
        <v>237</v>
      </c>
      <c r="E51" s="45" t="s">
        <v>41</v>
      </c>
      <c r="F51" s="45">
        <v>2012</v>
      </c>
      <c r="G51" s="45">
        <v>23</v>
      </c>
      <c r="H51" s="45">
        <v>2030</v>
      </c>
      <c r="I51" s="45">
        <v>33</v>
      </c>
      <c r="J51" s="45" t="s">
        <v>238</v>
      </c>
      <c r="K51" s="45" t="s">
        <v>105</v>
      </c>
      <c r="L51" s="45" t="s">
        <v>34</v>
      </c>
      <c r="M51" s="45"/>
      <c r="N51" s="45"/>
      <c r="O51" s="45"/>
      <c r="P51" s="45"/>
      <c r="Q51" s="45"/>
      <c r="R51" s="45"/>
    </row>
    <row r="52" spans="1:18" ht="37.5" x14ac:dyDescent="0.35">
      <c r="A52" s="44" t="s">
        <v>225</v>
      </c>
      <c r="B52" s="44"/>
      <c r="C52" s="45">
        <v>62</v>
      </c>
      <c r="D52" s="44" t="s">
        <v>243</v>
      </c>
      <c r="E52" s="45" t="s">
        <v>101</v>
      </c>
      <c r="F52" s="45">
        <v>2017</v>
      </c>
      <c r="G52" s="45">
        <v>24.5</v>
      </c>
      <c r="H52" s="45">
        <v>2030</v>
      </c>
      <c r="I52" s="45">
        <v>20</v>
      </c>
      <c r="J52" s="45" t="s">
        <v>134</v>
      </c>
      <c r="K52" s="45" t="s">
        <v>95</v>
      </c>
      <c r="L52" s="45" t="s">
        <v>34</v>
      </c>
      <c r="M52" s="45"/>
      <c r="N52" s="45"/>
      <c r="O52" s="45"/>
      <c r="P52" s="45"/>
      <c r="Q52" s="45"/>
      <c r="R52" s="45"/>
    </row>
    <row r="53" spans="1:18" ht="50" x14ac:dyDescent="0.35">
      <c r="A53" s="44" t="s">
        <v>225</v>
      </c>
      <c r="B53" s="44"/>
      <c r="C53" s="45">
        <v>63</v>
      </c>
      <c r="D53" s="44" t="s">
        <v>248</v>
      </c>
      <c r="E53" s="45" t="s">
        <v>41</v>
      </c>
      <c r="F53" s="45">
        <v>2017</v>
      </c>
      <c r="G53" s="45">
        <v>0</v>
      </c>
      <c r="H53" s="45">
        <v>2030</v>
      </c>
      <c r="I53" s="45">
        <v>80</v>
      </c>
      <c r="J53" s="45" t="s">
        <v>249</v>
      </c>
      <c r="K53" s="45" t="s">
        <v>105</v>
      </c>
      <c r="L53" s="45" t="s">
        <v>34</v>
      </c>
      <c r="M53" s="45"/>
      <c r="N53" s="45"/>
      <c r="O53" s="45"/>
      <c r="P53" s="45"/>
      <c r="Q53" s="45"/>
      <c r="R53" s="45"/>
    </row>
    <row r="54" spans="1:18" ht="50" x14ac:dyDescent="0.35">
      <c r="A54" s="44" t="s">
        <v>225</v>
      </c>
      <c r="B54" s="44"/>
      <c r="C54" s="45">
        <v>64</v>
      </c>
      <c r="D54" s="44" t="s">
        <v>253</v>
      </c>
      <c r="E54" s="45" t="s">
        <v>41</v>
      </c>
      <c r="F54" s="45">
        <v>2015</v>
      </c>
      <c r="G54" s="45">
        <v>43.1</v>
      </c>
      <c r="H54" s="45">
        <v>2030</v>
      </c>
      <c r="I54" s="46" t="s">
        <v>227</v>
      </c>
      <c r="J54" s="45" t="s">
        <v>249</v>
      </c>
      <c r="K54" s="45" t="s">
        <v>105</v>
      </c>
      <c r="L54" s="45" t="s">
        <v>34</v>
      </c>
      <c r="M54" s="45"/>
      <c r="N54" s="45"/>
      <c r="O54" s="45"/>
      <c r="P54" s="45"/>
      <c r="Q54" s="45"/>
      <c r="R54" s="45"/>
    </row>
    <row r="55" spans="1:18" ht="37.5" x14ac:dyDescent="0.35">
      <c r="A55" s="44" t="s">
        <v>225</v>
      </c>
      <c r="B55" s="44"/>
      <c r="C55" s="45">
        <v>65</v>
      </c>
      <c r="D55" s="44" t="s">
        <v>254</v>
      </c>
      <c r="E55" s="45" t="s">
        <v>41</v>
      </c>
      <c r="F55" s="45">
        <v>2018</v>
      </c>
      <c r="G55" s="45">
        <v>15</v>
      </c>
      <c r="H55" s="45">
        <v>2030</v>
      </c>
      <c r="I55" s="45">
        <v>100</v>
      </c>
      <c r="J55" s="45" t="s">
        <v>255</v>
      </c>
      <c r="K55" s="45" t="s">
        <v>105</v>
      </c>
      <c r="L55" s="45" t="s">
        <v>34</v>
      </c>
      <c r="M55" s="45"/>
      <c r="N55" s="45"/>
      <c r="O55" s="45"/>
      <c r="P55" s="45"/>
      <c r="Q55" s="45"/>
      <c r="R55" s="45"/>
    </row>
    <row r="56" spans="1:18" ht="37.5" x14ac:dyDescent="0.35">
      <c r="A56" s="44" t="s">
        <v>225</v>
      </c>
      <c r="B56" s="44"/>
      <c r="C56" s="45">
        <v>66</v>
      </c>
      <c r="D56" s="44" t="s">
        <v>256</v>
      </c>
      <c r="E56" s="45" t="s">
        <v>41</v>
      </c>
      <c r="F56" s="45">
        <v>2017</v>
      </c>
      <c r="G56" s="45">
        <v>100</v>
      </c>
      <c r="H56" s="45">
        <v>2030</v>
      </c>
      <c r="I56" s="45">
        <v>100</v>
      </c>
      <c r="J56" s="45" t="s">
        <v>255</v>
      </c>
      <c r="K56" s="45" t="s">
        <v>95</v>
      </c>
      <c r="L56" s="45" t="s">
        <v>34</v>
      </c>
      <c r="M56" s="45"/>
      <c r="N56" s="45"/>
      <c r="O56" s="45"/>
      <c r="P56" s="45"/>
      <c r="Q56" s="45"/>
      <c r="R56" s="45"/>
    </row>
    <row r="57" spans="1:18" ht="37.5" x14ac:dyDescent="0.35">
      <c r="A57" s="44" t="s">
        <v>225</v>
      </c>
      <c r="B57" s="44"/>
      <c r="C57" s="45">
        <v>67</v>
      </c>
      <c r="D57" s="44" t="s">
        <v>257</v>
      </c>
      <c r="E57" s="45" t="s">
        <v>41</v>
      </c>
      <c r="F57" s="45">
        <v>2017</v>
      </c>
      <c r="G57" s="45">
        <v>2</v>
      </c>
      <c r="H57" s="45">
        <v>2030</v>
      </c>
      <c r="I57" s="45">
        <v>50</v>
      </c>
      <c r="J57" s="45" t="s">
        <v>255</v>
      </c>
      <c r="K57" s="45" t="s">
        <v>95</v>
      </c>
      <c r="L57" s="45" t="s">
        <v>34</v>
      </c>
      <c r="M57" s="45"/>
      <c r="N57" s="45"/>
      <c r="O57" s="45"/>
      <c r="P57" s="45"/>
      <c r="Q57" s="45"/>
      <c r="R57" s="45"/>
    </row>
    <row r="58" spans="1:18" ht="62.5" x14ac:dyDescent="0.35">
      <c r="A58" s="44" t="s">
        <v>225</v>
      </c>
      <c r="B58" s="44"/>
      <c r="C58" s="45">
        <v>68</v>
      </c>
      <c r="D58" s="44" t="s">
        <v>258</v>
      </c>
      <c r="E58" s="45" t="s">
        <v>41</v>
      </c>
      <c r="F58" s="45">
        <v>2017</v>
      </c>
      <c r="G58" s="45">
        <v>0</v>
      </c>
      <c r="H58" s="45">
        <v>2030</v>
      </c>
      <c r="I58" s="45">
        <v>80</v>
      </c>
      <c r="J58" s="45" t="s">
        <v>249</v>
      </c>
      <c r="K58" s="45" t="s">
        <v>95</v>
      </c>
      <c r="L58" s="45" t="s">
        <v>34</v>
      </c>
      <c r="M58" s="45"/>
      <c r="N58" s="45"/>
      <c r="O58" s="45"/>
      <c r="P58" s="45"/>
      <c r="Q58" s="45"/>
      <c r="R58" s="45"/>
    </row>
    <row r="59" spans="1:18" ht="37.5" x14ac:dyDescent="0.35">
      <c r="A59" s="44" t="s">
        <v>225</v>
      </c>
      <c r="B59" s="44"/>
      <c r="C59" s="45">
        <v>69</v>
      </c>
      <c r="D59" s="44" t="s">
        <v>259</v>
      </c>
      <c r="E59" s="45" t="s">
        <v>41</v>
      </c>
      <c r="F59" s="45">
        <v>2017</v>
      </c>
      <c r="G59" s="45">
        <v>0</v>
      </c>
      <c r="H59" s="45">
        <v>2030</v>
      </c>
      <c r="I59" s="45">
        <v>50</v>
      </c>
      <c r="J59" s="45" t="s">
        <v>255</v>
      </c>
      <c r="K59" s="45" t="s">
        <v>95</v>
      </c>
      <c r="L59" s="45" t="s">
        <v>34</v>
      </c>
      <c r="M59" s="45"/>
      <c r="N59" s="45"/>
      <c r="O59" s="45"/>
      <c r="P59" s="45"/>
      <c r="Q59" s="45"/>
      <c r="R59" s="45"/>
    </row>
    <row r="60" spans="1:18" ht="87.5" x14ac:dyDescent="0.35">
      <c r="A60" s="44" t="s">
        <v>225</v>
      </c>
      <c r="B60" s="44"/>
      <c r="C60" s="45">
        <v>70</v>
      </c>
      <c r="D60" s="44" t="s">
        <v>260</v>
      </c>
      <c r="E60" s="45" t="s">
        <v>41</v>
      </c>
      <c r="F60" s="45">
        <v>2017</v>
      </c>
      <c r="G60" s="45" t="s">
        <v>261</v>
      </c>
      <c r="H60" s="45">
        <v>2030</v>
      </c>
      <c r="I60" s="45">
        <v>100</v>
      </c>
      <c r="J60" s="45" t="s">
        <v>255</v>
      </c>
      <c r="K60" s="45" t="s">
        <v>95</v>
      </c>
      <c r="L60" s="45" t="s">
        <v>34</v>
      </c>
      <c r="M60" s="45"/>
      <c r="N60" s="45"/>
      <c r="O60" s="45"/>
      <c r="P60" s="45"/>
      <c r="Q60" s="45"/>
      <c r="R60" s="45"/>
    </row>
    <row r="61" spans="1:18" ht="50" x14ac:dyDescent="0.35">
      <c r="A61" s="44" t="s">
        <v>225</v>
      </c>
      <c r="B61" s="44"/>
      <c r="C61" s="45">
        <v>71</v>
      </c>
      <c r="D61" s="44" t="s">
        <v>263</v>
      </c>
      <c r="E61" s="45" t="s">
        <v>41</v>
      </c>
      <c r="F61" s="45">
        <v>2015</v>
      </c>
      <c r="G61" s="45">
        <v>43.1</v>
      </c>
      <c r="H61" s="45">
        <v>2030</v>
      </c>
      <c r="I61" s="46" t="s">
        <v>227</v>
      </c>
      <c r="J61" s="45" t="s">
        <v>249</v>
      </c>
      <c r="K61" s="45" t="s">
        <v>151</v>
      </c>
      <c r="L61" s="45" t="s">
        <v>34</v>
      </c>
      <c r="M61" s="45"/>
      <c r="N61" s="45"/>
      <c r="O61" s="45"/>
      <c r="P61" s="45"/>
      <c r="Q61" s="45"/>
      <c r="R61" s="45"/>
    </row>
    <row r="62" spans="1:18" ht="50" x14ac:dyDescent="0.35">
      <c r="A62" s="44" t="s">
        <v>225</v>
      </c>
      <c r="B62" s="44"/>
      <c r="C62" s="45">
        <v>72</v>
      </c>
      <c r="D62" s="44" t="s">
        <v>265</v>
      </c>
      <c r="E62" s="45" t="s">
        <v>41</v>
      </c>
      <c r="F62" s="45" t="s">
        <v>126</v>
      </c>
      <c r="G62" s="45" t="s">
        <v>126</v>
      </c>
      <c r="H62" s="45">
        <v>2030</v>
      </c>
      <c r="I62" s="45">
        <v>80</v>
      </c>
      <c r="J62" s="45" t="s">
        <v>249</v>
      </c>
      <c r="K62" s="45" t="s">
        <v>151</v>
      </c>
      <c r="L62" s="45" t="s">
        <v>34</v>
      </c>
      <c r="M62" s="45"/>
      <c r="N62" s="45"/>
      <c r="O62" s="45"/>
      <c r="P62" s="45"/>
      <c r="Q62" s="45"/>
      <c r="R62" s="45"/>
    </row>
    <row r="63" spans="1:18" ht="37.5" x14ac:dyDescent="0.35">
      <c r="A63" s="44" t="s">
        <v>225</v>
      </c>
      <c r="B63" s="44"/>
      <c r="C63" s="45">
        <v>73</v>
      </c>
      <c r="D63" s="44" t="s">
        <v>266</v>
      </c>
      <c r="E63" s="45" t="s">
        <v>41</v>
      </c>
      <c r="F63" s="45">
        <v>2017</v>
      </c>
      <c r="G63" s="45">
        <v>0</v>
      </c>
      <c r="H63" s="45">
        <v>2030</v>
      </c>
      <c r="I63" s="45">
        <v>100</v>
      </c>
      <c r="J63" s="45" t="s">
        <v>249</v>
      </c>
      <c r="K63" s="45" t="s">
        <v>95</v>
      </c>
      <c r="L63" s="45" t="s">
        <v>34</v>
      </c>
      <c r="M63" s="45"/>
      <c r="N63" s="45"/>
      <c r="O63" s="45"/>
      <c r="P63" s="45"/>
      <c r="Q63" s="45"/>
      <c r="R63" s="45"/>
    </row>
    <row r="64" spans="1:18" ht="37.5" x14ac:dyDescent="0.35">
      <c r="A64" s="44" t="s">
        <v>225</v>
      </c>
      <c r="B64" s="44"/>
      <c r="C64" s="45">
        <v>74</v>
      </c>
      <c r="D64" s="44" t="s">
        <v>269</v>
      </c>
      <c r="E64" s="45" t="s">
        <v>41</v>
      </c>
      <c r="F64" s="45">
        <v>2016</v>
      </c>
      <c r="G64" s="45">
        <v>6.9</v>
      </c>
      <c r="H64" s="45">
        <v>2030</v>
      </c>
      <c r="I64" s="46">
        <v>3.45</v>
      </c>
      <c r="J64" s="45" t="s">
        <v>134</v>
      </c>
      <c r="K64" s="45" t="s">
        <v>119</v>
      </c>
      <c r="L64" s="45" t="s">
        <v>34</v>
      </c>
      <c r="M64" s="45"/>
      <c r="N64" s="45"/>
      <c r="O64" s="45"/>
      <c r="P64" s="45"/>
      <c r="Q64" s="45"/>
      <c r="R64" s="45"/>
    </row>
    <row r="65" spans="1:18" ht="37.5" x14ac:dyDescent="0.35">
      <c r="A65" s="44" t="s">
        <v>225</v>
      </c>
      <c r="B65" s="44"/>
      <c r="C65" s="45">
        <v>76</v>
      </c>
      <c r="D65" s="44" t="s">
        <v>276</v>
      </c>
      <c r="E65" s="45" t="s">
        <v>41</v>
      </c>
      <c r="F65" s="45">
        <v>2014</v>
      </c>
      <c r="G65" s="45">
        <v>43.5</v>
      </c>
      <c r="H65" s="45">
        <v>2030</v>
      </c>
      <c r="I65" s="45">
        <v>50</v>
      </c>
      <c r="J65" s="45" t="s">
        <v>61</v>
      </c>
      <c r="K65" s="45" t="s">
        <v>95</v>
      </c>
      <c r="L65" s="45" t="s">
        <v>34</v>
      </c>
      <c r="M65" s="45"/>
      <c r="N65" s="45"/>
      <c r="O65" s="45"/>
      <c r="P65" s="45"/>
      <c r="Q65" s="45"/>
      <c r="R65" s="45"/>
    </row>
    <row r="66" spans="1:18" ht="37.5" x14ac:dyDescent="0.35">
      <c r="A66" s="44" t="s">
        <v>225</v>
      </c>
      <c r="B66" s="44"/>
      <c r="C66" s="45">
        <v>77</v>
      </c>
      <c r="D66" s="44" t="s">
        <v>278</v>
      </c>
      <c r="E66" s="45" t="s">
        <v>41</v>
      </c>
      <c r="F66" s="45">
        <v>2015</v>
      </c>
      <c r="G66" s="45">
        <v>16</v>
      </c>
      <c r="H66" s="45">
        <v>2030</v>
      </c>
      <c r="I66" s="45">
        <v>10</v>
      </c>
      <c r="J66" s="45" t="s">
        <v>134</v>
      </c>
      <c r="K66" s="45" t="s">
        <v>95</v>
      </c>
      <c r="L66" s="45" t="s">
        <v>34</v>
      </c>
      <c r="M66" s="45"/>
      <c r="N66" s="45"/>
      <c r="O66" s="45"/>
      <c r="P66" s="45"/>
      <c r="Q66" s="45"/>
      <c r="R66" s="45"/>
    </row>
    <row r="67" spans="1:18" ht="50" x14ac:dyDescent="0.35">
      <c r="A67" s="44" t="s">
        <v>225</v>
      </c>
      <c r="B67" s="44"/>
      <c r="C67" s="45">
        <v>78</v>
      </c>
      <c r="D67" s="44" t="s">
        <v>279</v>
      </c>
      <c r="E67" s="45" t="s">
        <v>41</v>
      </c>
      <c r="F67" s="45">
        <v>2017</v>
      </c>
      <c r="G67" s="45">
        <v>0</v>
      </c>
      <c r="H67" s="45">
        <v>2030</v>
      </c>
      <c r="I67" s="46" t="s">
        <v>280</v>
      </c>
      <c r="J67" s="45" t="s">
        <v>249</v>
      </c>
      <c r="K67" s="45" t="s">
        <v>112</v>
      </c>
      <c r="L67" s="45" t="s">
        <v>34</v>
      </c>
      <c r="M67" s="45"/>
      <c r="N67" s="45"/>
      <c r="O67" s="45"/>
      <c r="P67" s="45"/>
      <c r="Q67" s="45"/>
      <c r="R67" s="45"/>
    </row>
    <row r="68" spans="1:18" ht="37.5" x14ac:dyDescent="0.35">
      <c r="A68" s="44" t="s">
        <v>225</v>
      </c>
      <c r="B68" s="44"/>
      <c r="C68" s="45">
        <v>79</v>
      </c>
      <c r="D68" s="44" t="s">
        <v>1232</v>
      </c>
      <c r="E68" s="45" t="s">
        <v>41</v>
      </c>
      <c r="F68" s="45">
        <v>2018</v>
      </c>
      <c r="G68" s="45">
        <v>94.2</v>
      </c>
      <c r="H68" s="45">
        <v>2030</v>
      </c>
      <c r="I68" s="45">
        <v>100</v>
      </c>
      <c r="J68" s="45" t="s">
        <v>281</v>
      </c>
      <c r="K68" s="45" t="s">
        <v>119</v>
      </c>
      <c r="L68" s="45" t="s">
        <v>34</v>
      </c>
      <c r="M68" s="45"/>
      <c r="N68" s="45"/>
      <c r="O68" s="45"/>
      <c r="P68" s="45"/>
      <c r="Q68" s="45"/>
      <c r="R68" s="45"/>
    </row>
    <row r="69" spans="1:18" ht="37.5" x14ac:dyDescent="0.35">
      <c r="A69" s="44" t="s">
        <v>286</v>
      </c>
      <c r="B69" s="44"/>
      <c r="C69" s="45">
        <v>80</v>
      </c>
      <c r="D69" s="44" t="s">
        <v>287</v>
      </c>
      <c r="E69" s="45" t="s">
        <v>288</v>
      </c>
      <c r="F69" s="45" t="s">
        <v>126</v>
      </c>
      <c r="G69" s="45" t="s">
        <v>126</v>
      </c>
      <c r="H69" s="45">
        <v>2030</v>
      </c>
      <c r="I69" s="49">
        <v>10000</v>
      </c>
      <c r="J69" s="45" t="s">
        <v>289</v>
      </c>
      <c r="K69" s="45" t="s">
        <v>44</v>
      </c>
      <c r="L69" s="45" t="s">
        <v>34</v>
      </c>
      <c r="M69" s="45"/>
      <c r="N69" s="45"/>
      <c r="O69" s="45"/>
      <c r="P69" s="45"/>
      <c r="Q69" s="45"/>
      <c r="R69" s="45"/>
    </row>
    <row r="70" spans="1:18" ht="37.5" x14ac:dyDescent="0.35">
      <c r="A70" s="44" t="s">
        <v>286</v>
      </c>
      <c r="B70" s="44"/>
      <c r="C70" s="45">
        <v>81</v>
      </c>
      <c r="D70" s="44" t="s">
        <v>292</v>
      </c>
      <c r="E70" s="45" t="s">
        <v>41</v>
      </c>
      <c r="F70" s="45">
        <v>2021</v>
      </c>
      <c r="G70" s="45">
        <v>0.6</v>
      </c>
      <c r="H70" s="45">
        <v>2030</v>
      </c>
      <c r="I70" s="56">
        <v>7.5</v>
      </c>
      <c r="J70" s="45" t="s">
        <v>289</v>
      </c>
      <c r="K70" s="45" t="s">
        <v>44</v>
      </c>
      <c r="L70" s="45" t="s">
        <v>34</v>
      </c>
      <c r="M70" s="45"/>
      <c r="N70" s="45"/>
      <c r="O70" s="45"/>
      <c r="P70" s="45"/>
      <c r="Q70" s="45"/>
      <c r="R70" s="45"/>
    </row>
    <row r="71" spans="1:18" ht="37.5" x14ac:dyDescent="0.35">
      <c r="A71" s="44" t="s">
        <v>286</v>
      </c>
      <c r="B71" s="44"/>
      <c r="C71" s="45">
        <v>82</v>
      </c>
      <c r="D71" s="44" t="s">
        <v>293</v>
      </c>
      <c r="E71" s="45" t="s">
        <v>41</v>
      </c>
      <c r="F71" s="45">
        <v>2021</v>
      </c>
      <c r="G71" s="45">
        <v>0.5</v>
      </c>
      <c r="H71" s="45">
        <v>2030</v>
      </c>
      <c r="I71" s="49">
        <v>10</v>
      </c>
      <c r="J71" s="45" t="s">
        <v>289</v>
      </c>
      <c r="K71" s="45" t="s">
        <v>44</v>
      </c>
      <c r="L71" s="45" t="s">
        <v>34</v>
      </c>
      <c r="M71" s="45"/>
      <c r="N71" s="45"/>
      <c r="O71" s="45"/>
      <c r="P71" s="45"/>
      <c r="Q71" s="45"/>
      <c r="R71" s="45"/>
    </row>
    <row r="72" spans="1:18" ht="37.5" x14ac:dyDescent="0.35">
      <c r="A72" s="44" t="s">
        <v>286</v>
      </c>
      <c r="B72" s="44"/>
      <c r="C72" s="45">
        <v>83</v>
      </c>
      <c r="D72" s="44" t="s">
        <v>294</v>
      </c>
      <c r="E72" s="45" t="s">
        <v>101</v>
      </c>
      <c r="F72" s="45">
        <v>2019</v>
      </c>
      <c r="G72" s="49">
        <v>2344</v>
      </c>
      <c r="H72" s="45">
        <v>2030</v>
      </c>
      <c r="I72" s="49">
        <v>1172</v>
      </c>
      <c r="J72" s="45" t="s">
        <v>295</v>
      </c>
      <c r="K72" s="45" t="s">
        <v>44</v>
      </c>
      <c r="L72" s="45" t="s">
        <v>34</v>
      </c>
      <c r="M72" s="45"/>
      <c r="N72" s="45"/>
      <c r="O72" s="45"/>
      <c r="P72" s="45"/>
      <c r="Q72" s="45"/>
      <c r="R72" s="45"/>
    </row>
    <row r="73" spans="1:18" ht="37.5" x14ac:dyDescent="0.35">
      <c r="A73" s="44" t="s">
        <v>297</v>
      </c>
      <c r="B73" s="44"/>
      <c r="C73" s="45">
        <v>84</v>
      </c>
      <c r="D73" s="44" t="s">
        <v>298</v>
      </c>
      <c r="E73" s="45" t="s">
        <v>41</v>
      </c>
      <c r="F73" s="45">
        <v>2021</v>
      </c>
      <c r="G73" s="45">
        <v>15.7</v>
      </c>
      <c r="H73" s="45">
        <v>2030</v>
      </c>
      <c r="I73" s="45">
        <v>35</v>
      </c>
      <c r="J73" s="45" t="s">
        <v>289</v>
      </c>
      <c r="K73" s="45" t="s">
        <v>44</v>
      </c>
      <c r="L73" s="45" t="s">
        <v>34</v>
      </c>
      <c r="M73" s="45"/>
      <c r="N73" s="45"/>
      <c r="O73" s="45"/>
      <c r="P73" s="45"/>
      <c r="Q73" s="45"/>
      <c r="R73" s="45"/>
    </row>
    <row r="74" spans="1:18" ht="37.5" x14ac:dyDescent="0.35">
      <c r="A74" s="44" t="s">
        <v>297</v>
      </c>
      <c r="B74" s="44"/>
      <c r="C74" s="45">
        <v>85</v>
      </c>
      <c r="D74" s="44" t="s">
        <v>301</v>
      </c>
      <c r="E74" s="45" t="s">
        <v>41</v>
      </c>
      <c r="F74" s="45" t="s">
        <v>302</v>
      </c>
      <c r="G74" s="45" t="s">
        <v>126</v>
      </c>
      <c r="H74" s="45">
        <v>2030</v>
      </c>
      <c r="I74" s="45">
        <v>50</v>
      </c>
      <c r="J74" s="45" t="s">
        <v>289</v>
      </c>
      <c r="K74" s="45" t="s">
        <v>44</v>
      </c>
      <c r="L74" s="45" t="s">
        <v>34</v>
      </c>
      <c r="M74" s="45"/>
      <c r="N74" s="45"/>
      <c r="O74" s="45"/>
      <c r="P74" s="45"/>
      <c r="Q74" s="45"/>
      <c r="R74" s="45"/>
    </row>
    <row r="75" spans="1:18" ht="37.5" x14ac:dyDescent="0.35">
      <c r="A75" s="44" t="s">
        <v>297</v>
      </c>
      <c r="B75" s="44"/>
      <c r="C75" s="45">
        <v>86</v>
      </c>
      <c r="D75" s="44" t="s">
        <v>306</v>
      </c>
      <c r="E75" s="45" t="s">
        <v>41</v>
      </c>
      <c r="F75" s="45">
        <v>2020</v>
      </c>
      <c r="G75" s="45">
        <v>38.9</v>
      </c>
      <c r="H75" s="45">
        <v>2030</v>
      </c>
      <c r="I75" s="46">
        <v>33.07</v>
      </c>
      <c r="J75" s="45" t="s">
        <v>32</v>
      </c>
      <c r="K75" s="45" t="s">
        <v>188</v>
      </c>
      <c r="L75" s="45" t="s">
        <v>34</v>
      </c>
      <c r="M75" s="45"/>
      <c r="N75" s="45"/>
      <c r="O75" s="45"/>
      <c r="P75" s="45"/>
      <c r="Q75" s="45"/>
      <c r="R75" s="45"/>
    </row>
    <row r="76" spans="1:18" ht="50" x14ac:dyDescent="0.35">
      <c r="A76" s="44" t="s">
        <v>308</v>
      </c>
      <c r="B76" s="44"/>
      <c r="C76" s="45">
        <v>87</v>
      </c>
      <c r="D76" s="44" t="s">
        <v>309</v>
      </c>
      <c r="E76" s="45" t="s">
        <v>41</v>
      </c>
      <c r="F76" s="45" t="s">
        <v>126</v>
      </c>
      <c r="G76" s="45" t="s">
        <v>126</v>
      </c>
      <c r="H76" s="45">
        <v>2030</v>
      </c>
      <c r="I76" s="45">
        <v>75</v>
      </c>
      <c r="J76" s="45" t="s">
        <v>249</v>
      </c>
      <c r="K76" s="45" t="s">
        <v>160</v>
      </c>
      <c r="L76" s="45" t="s">
        <v>34</v>
      </c>
      <c r="M76" s="45">
        <v>2025</v>
      </c>
      <c r="N76" s="58">
        <v>0.5</v>
      </c>
      <c r="O76" s="45"/>
      <c r="P76" s="45"/>
      <c r="Q76" s="45"/>
      <c r="R76" s="45"/>
    </row>
    <row r="77" spans="1:18" ht="37.5" x14ac:dyDescent="0.35">
      <c r="A77" s="44" t="s">
        <v>308</v>
      </c>
      <c r="B77" s="44"/>
      <c r="C77" s="45">
        <v>88</v>
      </c>
      <c r="D77" s="44" t="s">
        <v>313</v>
      </c>
      <c r="E77" s="45" t="s">
        <v>41</v>
      </c>
      <c r="F77" s="45">
        <v>2020</v>
      </c>
      <c r="G77" s="45" t="s">
        <v>126</v>
      </c>
      <c r="H77" s="45">
        <v>2030</v>
      </c>
      <c r="I77" s="45">
        <v>-20</v>
      </c>
      <c r="J77" s="45" t="s">
        <v>249</v>
      </c>
      <c r="K77" s="45" t="s">
        <v>160</v>
      </c>
      <c r="L77" s="45" t="s">
        <v>34</v>
      </c>
      <c r="M77" s="45"/>
      <c r="N77" s="45"/>
      <c r="O77" s="45"/>
      <c r="P77" s="45"/>
      <c r="Q77" s="45"/>
      <c r="R77" s="45"/>
    </row>
    <row r="78" spans="1:18" ht="37.5" x14ac:dyDescent="0.35">
      <c r="A78" s="44" t="s">
        <v>308</v>
      </c>
      <c r="B78" s="44"/>
      <c r="C78" s="45">
        <v>89</v>
      </c>
      <c r="D78" s="44" t="s">
        <v>316</v>
      </c>
      <c r="E78" s="45" t="s">
        <v>41</v>
      </c>
      <c r="F78" s="45" t="s">
        <v>126</v>
      </c>
      <c r="G78" s="45" t="s">
        <v>126</v>
      </c>
      <c r="H78" s="45">
        <v>2030</v>
      </c>
      <c r="I78" s="45">
        <v>20</v>
      </c>
      <c r="J78" s="45" t="s">
        <v>249</v>
      </c>
      <c r="K78" s="45" t="s">
        <v>160</v>
      </c>
      <c r="L78" s="45" t="s">
        <v>34</v>
      </c>
      <c r="M78" s="45"/>
      <c r="N78" s="45"/>
      <c r="O78" s="45"/>
      <c r="P78" s="45"/>
      <c r="Q78" s="45"/>
      <c r="R78" s="45"/>
    </row>
    <row r="79" spans="1:18" ht="37.5" x14ac:dyDescent="0.35">
      <c r="A79" s="44" t="s">
        <v>308</v>
      </c>
      <c r="B79" s="44"/>
      <c r="C79" s="45">
        <v>90</v>
      </c>
      <c r="D79" s="44" t="s">
        <v>319</v>
      </c>
      <c r="E79" s="45" t="s">
        <v>320</v>
      </c>
      <c r="F79" s="45">
        <v>2020</v>
      </c>
      <c r="G79" s="49">
        <v>15862552</v>
      </c>
      <c r="H79" s="45">
        <v>2030</v>
      </c>
      <c r="I79" s="49">
        <v>12690041.600000001</v>
      </c>
      <c r="J79" s="45" t="s">
        <v>249</v>
      </c>
      <c r="K79" s="45" t="s">
        <v>160</v>
      </c>
      <c r="L79" s="45" t="s">
        <v>34</v>
      </c>
      <c r="M79" s="45"/>
      <c r="N79" s="45"/>
      <c r="O79" s="45"/>
      <c r="P79" s="45"/>
      <c r="Q79" s="45"/>
      <c r="R79" s="45"/>
    </row>
    <row r="80" spans="1:18" ht="37.5" x14ac:dyDescent="0.35">
      <c r="A80" s="44" t="s">
        <v>308</v>
      </c>
      <c r="B80" s="44"/>
      <c r="C80" s="45">
        <v>91</v>
      </c>
      <c r="D80" s="44" t="s">
        <v>324</v>
      </c>
      <c r="E80" s="45" t="s">
        <v>1458</v>
      </c>
      <c r="F80" s="45">
        <v>2020</v>
      </c>
      <c r="G80" s="49">
        <v>2384457825</v>
      </c>
      <c r="H80" s="45">
        <v>2030</v>
      </c>
      <c r="I80" s="49">
        <v>1430674695</v>
      </c>
      <c r="J80" s="45" t="s">
        <v>82</v>
      </c>
      <c r="K80" s="45" t="s">
        <v>160</v>
      </c>
      <c r="L80" s="45" t="s">
        <v>34</v>
      </c>
      <c r="M80" s="45"/>
      <c r="N80" s="45"/>
      <c r="O80" s="45"/>
      <c r="P80" s="45"/>
      <c r="Q80" s="45"/>
      <c r="R80" s="45"/>
    </row>
    <row r="81" spans="1:18" ht="37.5" x14ac:dyDescent="0.35">
      <c r="A81" s="44" t="s">
        <v>308</v>
      </c>
      <c r="B81" s="44"/>
      <c r="C81" s="45">
        <v>92</v>
      </c>
      <c r="D81" s="44" t="s">
        <v>326</v>
      </c>
      <c r="E81" s="45" t="s">
        <v>41</v>
      </c>
      <c r="F81" s="45" t="s">
        <v>126</v>
      </c>
      <c r="G81" s="45" t="s">
        <v>126</v>
      </c>
      <c r="H81" s="45">
        <v>2030</v>
      </c>
      <c r="I81" s="45">
        <v>90</v>
      </c>
      <c r="J81" s="45" t="s">
        <v>82</v>
      </c>
      <c r="K81" s="45" t="s">
        <v>160</v>
      </c>
      <c r="L81" s="45" t="s">
        <v>34</v>
      </c>
      <c r="M81" s="45">
        <v>2025</v>
      </c>
      <c r="N81" s="59">
        <v>0.5</v>
      </c>
      <c r="O81" s="45"/>
      <c r="P81" s="45"/>
      <c r="Q81" s="45"/>
      <c r="R81" s="45"/>
    </row>
    <row r="82" spans="1:18" ht="37.5" x14ac:dyDescent="0.35">
      <c r="A82" s="44" t="s">
        <v>308</v>
      </c>
      <c r="B82" s="44"/>
      <c r="C82" s="45">
        <v>93</v>
      </c>
      <c r="D82" s="44" t="s">
        <v>328</v>
      </c>
      <c r="E82" s="45" t="s">
        <v>41</v>
      </c>
      <c r="F82" s="45" t="s">
        <v>126</v>
      </c>
      <c r="G82" s="45" t="s">
        <v>126</v>
      </c>
      <c r="H82" s="45">
        <v>2030</v>
      </c>
      <c r="I82" s="45">
        <v>100</v>
      </c>
      <c r="J82" s="45" t="s">
        <v>249</v>
      </c>
      <c r="K82" s="45" t="s">
        <v>160</v>
      </c>
      <c r="L82" s="45" t="s">
        <v>34</v>
      </c>
      <c r="M82" s="45"/>
      <c r="N82" s="45"/>
      <c r="O82" s="45"/>
      <c r="P82" s="45"/>
      <c r="Q82" s="45"/>
      <c r="R82" s="45"/>
    </row>
    <row r="83" spans="1:18" ht="37.5" x14ac:dyDescent="0.35">
      <c r="A83" s="44" t="s">
        <v>308</v>
      </c>
      <c r="B83" s="44"/>
      <c r="C83" s="45">
        <v>94</v>
      </c>
      <c r="D83" s="44" t="s">
        <v>331</v>
      </c>
      <c r="E83" s="45" t="s">
        <v>41</v>
      </c>
      <c r="F83" s="45" t="s">
        <v>126</v>
      </c>
      <c r="G83" s="45" t="s">
        <v>126</v>
      </c>
      <c r="H83" s="45">
        <v>2030</v>
      </c>
      <c r="I83" s="45">
        <v>12</v>
      </c>
      <c r="J83" s="45" t="s">
        <v>61</v>
      </c>
      <c r="K83" s="45" t="s">
        <v>62</v>
      </c>
      <c r="L83" s="45" t="s">
        <v>34</v>
      </c>
      <c r="M83" s="45">
        <v>2025</v>
      </c>
      <c r="N83" s="59">
        <v>0.08</v>
      </c>
      <c r="O83" s="45"/>
      <c r="P83" s="45"/>
      <c r="Q83" s="45"/>
      <c r="R83" s="45"/>
    </row>
    <row r="84" spans="1:18" ht="37.5" x14ac:dyDescent="0.35">
      <c r="A84" s="44" t="s">
        <v>335</v>
      </c>
      <c r="B84" s="44"/>
      <c r="C84" s="45">
        <v>95</v>
      </c>
      <c r="D84" s="44" t="s">
        <v>336</v>
      </c>
      <c r="E84" s="45" t="s">
        <v>337</v>
      </c>
      <c r="F84" s="45">
        <v>2018</v>
      </c>
      <c r="G84" s="45">
        <v>2.0299999999999998</v>
      </c>
      <c r="H84" s="45">
        <v>2030</v>
      </c>
      <c r="I84" s="46" t="s">
        <v>338</v>
      </c>
      <c r="J84" s="45" t="s">
        <v>43</v>
      </c>
      <c r="K84" s="45" t="s">
        <v>339</v>
      </c>
      <c r="L84" s="45" t="s">
        <v>34</v>
      </c>
      <c r="M84" s="45"/>
      <c r="N84" s="45"/>
      <c r="O84" s="45"/>
      <c r="P84" s="45"/>
      <c r="Q84" s="45"/>
      <c r="R84" s="45"/>
    </row>
    <row r="85" spans="1:18" ht="37.5" x14ac:dyDescent="0.35">
      <c r="A85" s="44" t="s">
        <v>335</v>
      </c>
      <c r="B85" s="44"/>
      <c r="C85" s="45">
        <v>96</v>
      </c>
      <c r="D85" s="44" t="s">
        <v>341</v>
      </c>
      <c r="E85" s="45" t="s">
        <v>1351</v>
      </c>
      <c r="F85" s="45">
        <v>2015</v>
      </c>
      <c r="G85" s="49">
        <v>23152</v>
      </c>
      <c r="H85" s="45">
        <v>2030</v>
      </c>
      <c r="I85" s="45">
        <v>-20</v>
      </c>
      <c r="J85" s="45" t="s">
        <v>43</v>
      </c>
      <c r="K85" s="45" t="s">
        <v>339</v>
      </c>
      <c r="L85" s="45" t="s">
        <v>34</v>
      </c>
      <c r="M85" s="45"/>
      <c r="N85" s="45"/>
      <c r="O85" s="45"/>
      <c r="P85" s="45"/>
      <c r="Q85" s="45"/>
      <c r="R85" s="45"/>
    </row>
    <row r="86" spans="1:18" ht="37.5" x14ac:dyDescent="0.35">
      <c r="A86" s="44" t="s">
        <v>335</v>
      </c>
      <c r="B86" s="44"/>
      <c r="C86" s="45">
        <v>97</v>
      </c>
      <c r="D86" s="44" t="s">
        <v>344</v>
      </c>
      <c r="E86" s="45" t="s">
        <v>41</v>
      </c>
      <c r="F86" s="45" t="s">
        <v>126</v>
      </c>
      <c r="G86" s="45" t="s">
        <v>126</v>
      </c>
      <c r="H86" s="45">
        <v>2020</v>
      </c>
      <c r="I86" s="45">
        <v>100</v>
      </c>
      <c r="J86" s="45" t="s">
        <v>43</v>
      </c>
      <c r="K86" s="45" t="s">
        <v>339</v>
      </c>
      <c r="L86" s="45" t="s">
        <v>345</v>
      </c>
      <c r="M86" s="45"/>
      <c r="N86" s="45"/>
      <c r="O86" s="45"/>
      <c r="P86" s="45"/>
      <c r="Q86" s="45"/>
      <c r="R86" s="45"/>
    </row>
    <row r="87" spans="1:18" ht="25" x14ac:dyDescent="0.35">
      <c r="A87" s="44" t="s">
        <v>335</v>
      </c>
      <c r="B87" s="44"/>
      <c r="C87" s="45">
        <v>98</v>
      </c>
      <c r="D87" s="44" t="s">
        <v>348</v>
      </c>
      <c r="E87" s="45" t="s">
        <v>41</v>
      </c>
      <c r="F87" s="45" t="s">
        <v>126</v>
      </c>
      <c r="G87" s="45" t="s">
        <v>126</v>
      </c>
      <c r="H87" s="45">
        <v>2020</v>
      </c>
      <c r="I87" s="49">
        <v>10</v>
      </c>
      <c r="J87" s="45" t="s">
        <v>43</v>
      </c>
      <c r="K87" s="45" t="s">
        <v>339</v>
      </c>
      <c r="L87" s="45" t="s">
        <v>345</v>
      </c>
      <c r="M87" s="45"/>
      <c r="N87" s="45"/>
      <c r="O87" s="45"/>
      <c r="P87" s="45"/>
      <c r="Q87" s="45"/>
      <c r="R87" s="45"/>
    </row>
    <row r="88" spans="1:18" ht="37.5" x14ac:dyDescent="0.35">
      <c r="A88" s="44" t="s">
        <v>335</v>
      </c>
      <c r="B88" s="44"/>
      <c r="C88" s="45">
        <v>99</v>
      </c>
      <c r="D88" s="44" t="s">
        <v>349</v>
      </c>
      <c r="E88" s="45" t="s">
        <v>41</v>
      </c>
      <c r="F88" s="45" t="s">
        <v>126</v>
      </c>
      <c r="G88" s="45" t="s">
        <v>126</v>
      </c>
      <c r="H88" s="45">
        <v>2020</v>
      </c>
      <c r="I88" s="45">
        <v>100</v>
      </c>
      <c r="J88" s="45" t="s">
        <v>61</v>
      </c>
      <c r="K88" s="45" t="s">
        <v>62</v>
      </c>
      <c r="L88" s="45" t="s">
        <v>345</v>
      </c>
      <c r="M88" s="45"/>
      <c r="N88" s="45"/>
      <c r="O88" s="45"/>
      <c r="P88" s="45"/>
      <c r="Q88" s="45"/>
      <c r="R88" s="45"/>
    </row>
    <row r="89" spans="1:18" ht="25" x14ac:dyDescent="0.35">
      <c r="A89" s="44" t="s">
        <v>335</v>
      </c>
      <c r="B89" s="44"/>
      <c r="C89" s="45">
        <v>100</v>
      </c>
      <c r="D89" s="44" t="s">
        <v>350</v>
      </c>
      <c r="E89" s="45" t="s">
        <v>351</v>
      </c>
      <c r="F89" s="45">
        <v>2010</v>
      </c>
      <c r="G89" s="49">
        <v>379000</v>
      </c>
      <c r="H89" s="45">
        <v>2030</v>
      </c>
      <c r="I89" s="46" t="s">
        <v>352</v>
      </c>
      <c r="J89" s="45" t="s">
        <v>43</v>
      </c>
      <c r="K89" s="45" t="s">
        <v>339</v>
      </c>
      <c r="L89" s="45" t="s">
        <v>34</v>
      </c>
      <c r="M89" s="45"/>
      <c r="N89" s="45"/>
      <c r="O89" s="45"/>
      <c r="P89" s="45"/>
      <c r="Q89" s="45"/>
      <c r="R89" s="45"/>
    </row>
    <row r="90" spans="1:18" ht="25" x14ac:dyDescent="0.35">
      <c r="A90" s="44" t="s">
        <v>335</v>
      </c>
      <c r="B90" s="44"/>
      <c r="C90" s="45">
        <v>101</v>
      </c>
      <c r="D90" s="44" t="s">
        <v>353</v>
      </c>
      <c r="E90" s="45" t="s">
        <v>41</v>
      </c>
      <c r="F90" s="45">
        <v>2010</v>
      </c>
      <c r="G90" s="45" t="s">
        <v>126</v>
      </c>
      <c r="H90" s="45">
        <v>2020</v>
      </c>
      <c r="I90" s="45">
        <v>10</v>
      </c>
      <c r="J90" s="45" t="s">
        <v>43</v>
      </c>
      <c r="K90" s="45" t="s">
        <v>339</v>
      </c>
      <c r="L90" s="45" t="s">
        <v>345</v>
      </c>
      <c r="M90" s="45"/>
      <c r="N90" s="45"/>
      <c r="O90" s="45"/>
      <c r="P90" s="45"/>
      <c r="Q90" s="45"/>
      <c r="R90" s="45"/>
    </row>
    <row r="91" spans="1:18" ht="50" x14ac:dyDescent="0.35">
      <c r="A91" s="44" t="s">
        <v>335</v>
      </c>
      <c r="B91" s="44"/>
      <c r="C91" s="45">
        <v>102</v>
      </c>
      <c r="D91" s="44" t="s">
        <v>355</v>
      </c>
      <c r="E91" s="45" t="s">
        <v>41</v>
      </c>
      <c r="F91" s="45">
        <v>2021</v>
      </c>
      <c r="G91" s="45">
        <v>29</v>
      </c>
      <c r="H91" s="45">
        <v>2030</v>
      </c>
      <c r="I91" s="46" t="s">
        <v>356</v>
      </c>
      <c r="J91" s="45" t="s">
        <v>43</v>
      </c>
      <c r="K91" s="45" t="s">
        <v>339</v>
      </c>
      <c r="L91" s="45" t="s">
        <v>34</v>
      </c>
      <c r="M91" s="45"/>
      <c r="N91" s="45"/>
      <c r="O91" s="45"/>
      <c r="P91" s="45"/>
      <c r="Q91" s="45"/>
      <c r="R91" s="45"/>
    </row>
    <row r="92" spans="1:18" ht="37.5" x14ac:dyDescent="0.35">
      <c r="A92" s="44" t="s">
        <v>335</v>
      </c>
      <c r="B92" s="44"/>
      <c r="C92" s="45">
        <v>103</v>
      </c>
      <c r="D92" s="44" t="s">
        <v>357</v>
      </c>
      <c r="E92" s="45" t="s">
        <v>41</v>
      </c>
      <c r="F92" s="45">
        <v>2010</v>
      </c>
      <c r="G92" s="45" t="s">
        <v>126</v>
      </c>
      <c r="H92" s="45">
        <v>2020</v>
      </c>
      <c r="I92" s="45">
        <v>50</v>
      </c>
      <c r="J92" s="45" t="s">
        <v>43</v>
      </c>
      <c r="K92" s="45" t="s">
        <v>112</v>
      </c>
      <c r="L92" s="45" t="s">
        <v>345</v>
      </c>
      <c r="M92" s="45"/>
      <c r="N92" s="45"/>
      <c r="O92" s="45"/>
      <c r="P92" s="45"/>
      <c r="Q92" s="45"/>
      <c r="R92" s="45"/>
    </row>
    <row r="93" spans="1:18" ht="50" x14ac:dyDescent="0.35">
      <c r="A93" s="44" t="s">
        <v>335</v>
      </c>
      <c r="B93" s="44"/>
      <c r="C93" s="45">
        <v>104</v>
      </c>
      <c r="D93" s="44" t="s">
        <v>358</v>
      </c>
      <c r="E93" s="45" t="s">
        <v>359</v>
      </c>
      <c r="F93" s="45" t="s">
        <v>360</v>
      </c>
      <c r="G93" s="45" t="s">
        <v>361</v>
      </c>
      <c r="H93" s="45" t="s">
        <v>362</v>
      </c>
      <c r="I93" s="46" t="s">
        <v>363</v>
      </c>
      <c r="J93" s="45" t="s">
        <v>43</v>
      </c>
      <c r="K93" s="45" t="s">
        <v>112</v>
      </c>
      <c r="L93" s="45" t="s">
        <v>34</v>
      </c>
      <c r="M93" s="45"/>
      <c r="N93" s="45"/>
      <c r="O93" s="45"/>
      <c r="P93" s="45"/>
      <c r="Q93" s="45"/>
      <c r="R93" s="45"/>
    </row>
    <row r="94" spans="1:18" ht="25" x14ac:dyDescent="0.35">
      <c r="A94" s="44" t="s">
        <v>335</v>
      </c>
      <c r="B94" s="44"/>
      <c r="C94" s="45">
        <v>105</v>
      </c>
      <c r="D94" s="44" t="s">
        <v>364</v>
      </c>
      <c r="E94" s="45" t="s">
        <v>365</v>
      </c>
      <c r="F94" s="45">
        <v>2013</v>
      </c>
      <c r="G94" s="49">
        <v>9517961</v>
      </c>
      <c r="H94" s="45" t="s">
        <v>366</v>
      </c>
      <c r="I94" s="49">
        <v>8516926</v>
      </c>
      <c r="J94" s="45" t="s">
        <v>43</v>
      </c>
      <c r="K94" s="45" t="s">
        <v>112</v>
      </c>
      <c r="L94" s="45" t="s">
        <v>345</v>
      </c>
      <c r="M94" s="45"/>
      <c r="N94" s="45"/>
      <c r="O94" s="45"/>
      <c r="P94" s="45"/>
      <c r="Q94" s="45"/>
      <c r="R94" s="45"/>
    </row>
    <row r="95" spans="1:18" ht="25" x14ac:dyDescent="0.35">
      <c r="A95" s="44" t="s">
        <v>335</v>
      </c>
      <c r="B95" s="44"/>
      <c r="C95" s="45">
        <v>106</v>
      </c>
      <c r="D95" s="44" t="s">
        <v>367</v>
      </c>
      <c r="E95" s="45" t="s">
        <v>351</v>
      </c>
      <c r="F95" s="45">
        <v>2015</v>
      </c>
      <c r="G95" s="49">
        <v>16600</v>
      </c>
      <c r="H95" s="45">
        <v>2030</v>
      </c>
      <c r="I95" s="49">
        <v>8300</v>
      </c>
      <c r="J95" s="45" t="s">
        <v>43</v>
      </c>
      <c r="K95" s="45" t="s">
        <v>339</v>
      </c>
      <c r="L95" s="45" t="s">
        <v>34</v>
      </c>
      <c r="M95" s="45">
        <v>2025</v>
      </c>
      <c r="N95" s="49">
        <v>21077</v>
      </c>
      <c r="O95" s="45"/>
      <c r="P95" s="45"/>
      <c r="Q95" s="45"/>
      <c r="R95" s="45"/>
    </row>
    <row r="96" spans="1:18" ht="50" x14ac:dyDescent="0.35">
      <c r="A96" s="44" t="s">
        <v>335</v>
      </c>
      <c r="B96" s="44"/>
      <c r="C96" s="45">
        <v>107</v>
      </c>
      <c r="D96" s="44" t="s">
        <v>368</v>
      </c>
      <c r="E96" s="45" t="s">
        <v>351</v>
      </c>
      <c r="F96" s="45">
        <v>2020</v>
      </c>
      <c r="G96" s="45">
        <v>0</v>
      </c>
      <c r="H96" s="45">
        <v>2030</v>
      </c>
      <c r="I96" s="49">
        <v>100000</v>
      </c>
      <c r="J96" s="45" t="s">
        <v>43</v>
      </c>
      <c r="K96" s="45" t="s">
        <v>339</v>
      </c>
      <c r="L96" s="45" t="s">
        <v>34</v>
      </c>
      <c r="M96" s="45">
        <v>2025</v>
      </c>
      <c r="N96" s="45">
        <v>0</v>
      </c>
      <c r="O96" s="45"/>
      <c r="P96" s="45"/>
      <c r="Q96" s="45"/>
      <c r="R96" s="45"/>
    </row>
    <row r="97" spans="1:18" ht="25" x14ac:dyDescent="0.35">
      <c r="A97" s="44" t="s">
        <v>335</v>
      </c>
      <c r="B97" s="44"/>
      <c r="C97" s="45">
        <v>108</v>
      </c>
      <c r="D97" s="44" t="s">
        <v>369</v>
      </c>
      <c r="E97" s="45" t="s">
        <v>351</v>
      </c>
      <c r="F97" s="45">
        <v>2014</v>
      </c>
      <c r="G97" s="49">
        <v>1126306</v>
      </c>
      <c r="H97" s="45">
        <v>2030</v>
      </c>
      <c r="I97" s="49">
        <v>1576828</v>
      </c>
      <c r="J97" s="45" t="s">
        <v>43</v>
      </c>
      <c r="K97" s="45" t="s">
        <v>339</v>
      </c>
      <c r="L97" s="45" t="s">
        <v>34</v>
      </c>
      <c r="M97" s="45">
        <v>2024</v>
      </c>
      <c r="N97" s="49">
        <v>2080304</v>
      </c>
      <c r="O97" s="45"/>
      <c r="P97" s="45"/>
      <c r="Q97" s="45"/>
      <c r="R97" s="45"/>
    </row>
    <row r="98" spans="1:18" ht="37.5" x14ac:dyDescent="0.35">
      <c r="A98" s="44" t="s">
        <v>371</v>
      </c>
      <c r="B98" s="44" t="s">
        <v>373</v>
      </c>
      <c r="C98" s="45">
        <v>109</v>
      </c>
      <c r="D98" s="44" t="s">
        <v>374</v>
      </c>
      <c r="E98" s="45" t="s">
        <v>41</v>
      </c>
      <c r="F98" s="45">
        <v>2020</v>
      </c>
      <c r="G98" s="45">
        <v>0</v>
      </c>
      <c r="H98" s="45">
        <v>2030</v>
      </c>
      <c r="I98" s="45" t="s">
        <v>375</v>
      </c>
      <c r="J98" s="45" t="s">
        <v>82</v>
      </c>
      <c r="K98" s="45" t="s">
        <v>83</v>
      </c>
      <c r="L98" s="45" t="s">
        <v>34</v>
      </c>
      <c r="M98" s="45"/>
      <c r="N98" s="45"/>
      <c r="O98" s="45"/>
      <c r="P98" s="45"/>
      <c r="Q98" s="45"/>
      <c r="R98" s="45"/>
    </row>
    <row r="99" spans="1:18" ht="37.5" x14ac:dyDescent="0.35">
      <c r="A99" s="44" t="s">
        <v>371</v>
      </c>
      <c r="B99" s="44" t="s">
        <v>373</v>
      </c>
      <c r="C99" s="45">
        <v>110</v>
      </c>
      <c r="D99" s="44" t="s">
        <v>379</v>
      </c>
      <c r="E99" s="45" t="s">
        <v>41</v>
      </c>
      <c r="F99" s="45">
        <v>2020</v>
      </c>
      <c r="G99" s="45">
        <v>0</v>
      </c>
      <c r="H99" s="45">
        <v>2030</v>
      </c>
      <c r="I99" s="45" t="s">
        <v>380</v>
      </c>
      <c r="J99" s="45" t="s">
        <v>82</v>
      </c>
      <c r="K99" s="45" t="s">
        <v>83</v>
      </c>
      <c r="L99" s="45" t="s">
        <v>34</v>
      </c>
      <c r="M99" s="45"/>
      <c r="N99" s="45"/>
      <c r="O99" s="45"/>
      <c r="P99" s="45"/>
      <c r="Q99" s="45"/>
      <c r="R99" s="45"/>
    </row>
    <row r="100" spans="1:18" ht="37.5" x14ac:dyDescent="0.35">
      <c r="A100" s="44" t="s">
        <v>371</v>
      </c>
      <c r="B100" s="44" t="s">
        <v>373</v>
      </c>
      <c r="C100" s="45">
        <v>111</v>
      </c>
      <c r="D100" s="44" t="s">
        <v>382</v>
      </c>
      <c r="E100" s="45" t="s">
        <v>41</v>
      </c>
      <c r="F100" s="45">
        <v>2020</v>
      </c>
      <c r="G100" s="45">
        <v>0</v>
      </c>
      <c r="H100" s="45">
        <v>2030</v>
      </c>
      <c r="I100" s="45" t="s">
        <v>383</v>
      </c>
      <c r="J100" s="45" t="s">
        <v>82</v>
      </c>
      <c r="K100" s="45" t="s">
        <v>83</v>
      </c>
      <c r="L100" s="45" t="s">
        <v>34</v>
      </c>
      <c r="M100" s="45"/>
      <c r="N100" s="45"/>
      <c r="O100" s="45"/>
      <c r="P100" s="45"/>
      <c r="Q100" s="45"/>
      <c r="R100" s="45"/>
    </row>
    <row r="101" spans="1:18" ht="37.5" x14ac:dyDescent="0.35">
      <c r="A101" s="44" t="s">
        <v>371</v>
      </c>
      <c r="B101" s="44" t="s">
        <v>373</v>
      </c>
      <c r="C101" s="45">
        <v>112</v>
      </c>
      <c r="D101" s="44" t="s">
        <v>385</v>
      </c>
      <c r="E101" s="45" t="s">
        <v>41</v>
      </c>
      <c r="F101" s="45">
        <v>2020</v>
      </c>
      <c r="G101" s="45">
        <v>0</v>
      </c>
      <c r="H101" s="45">
        <v>2030</v>
      </c>
      <c r="I101" s="45" t="s">
        <v>386</v>
      </c>
      <c r="J101" s="45" t="s">
        <v>82</v>
      </c>
      <c r="K101" s="45" t="s">
        <v>83</v>
      </c>
      <c r="L101" s="45" t="s">
        <v>34</v>
      </c>
      <c r="M101" s="45"/>
      <c r="N101" s="45"/>
      <c r="O101" s="45"/>
      <c r="P101" s="45"/>
      <c r="Q101" s="45"/>
      <c r="R101" s="45"/>
    </row>
    <row r="102" spans="1:18" ht="37.5" x14ac:dyDescent="0.35">
      <c r="A102" s="44" t="s">
        <v>371</v>
      </c>
      <c r="B102" s="44" t="s">
        <v>373</v>
      </c>
      <c r="C102" s="45">
        <v>113</v>
      </c>
      <c r="D102" s="44" t="s">
        <v>388</v>
      </c>
      <c r="E102" s="45" t="s">
        <v>41</v>
      </c>
      <c r="F102" s="45">
        <v>2020</v>
      </c>
      <c r="G102" s="45">
        <v>0</v>
      </c>
      <c r="H102" s="45">
        <v>2030</v>
      </c>
      <c r="I102" s="45" t="s">
        <v>389</v>
      </c>
      <c r="J102" s="45" t="s">
        <v>82</v>
      </c>
      <c r="K102" s="45" t="s">
        <v>83</v>
      </c>
      <c r="L102" s="45" t="s">
        <v>34</v>
      </c>
      <c r="M102" s="45"/>
      <c r="N102" s="45"/>
      <c r="O102" s="45"/>
      <c r="P102" s="45"/>
      <c r="Q102" s="45"/>
      <c r="R102" s="45"/>
    </row>
    <row r="103" spans="1:18" ht="37.5" x14ac:dyDescent="0.35">
      <c r="A103" s="44" t="s">
        <v>371</v>
      </c>
      <c r="B103" s="44" t="s">
        <v>392</v>
      </c>
      <c r="C103" s="45">
        <v>114</v>
      </c>
      <c r="D103" s="44" t="s">
        <v>393</v>
      </c>
      <c r="E103" s="45" t="s">
        <v>394</v>
      </c>
      <c r="F103" s="45">
        <v>2020</v>
      </c>
      <c r="G103" s="45">
        <v>0</v>
      </c>
      <c r="H103" s="45">
        <v>2030</v>
      </c>
      <c r="I103" s="45" t="s">
        <v>395</v>
      </c>
      <c r="J103" s="45" t="s">
        <v>82</v>
      </c>
      <c r="K103" s="45" t="s">
        <v>83</v>
      </c>
      <c r="L103" s="45" t="s">
        <v>34</v>
      </c>
      <c r="M103" s="45"/>
      <c r="N103" s="45"/>
      <c r="O103" s="45"/>
      <c r="P103" s="45"/>
      <c r="Q103" s="45"/>
      <c r="R103" s="45"/>
    </row>
    <row r="104" spans="1:18" ht="37.5" x14ac:dyDescent="0.35">
      <c r="A104" s="44" t="s">
        <v>398</v>
      </c>
      <c r="B104" s="44"/>
      <c r="C104" s="45">
        <v>115</v>
      </c>
      <c r="D104" s="44" t="s">
        <v>399</v>
      </c>
      <c r="E104" s="45" t="s">
        <v>41</v>
      </c>
      <c r="F104" s="45" t="s">
        <v>126</v>
      </c>
      <c r="G104" s="45" t="s">
        <v>126</v>
      </c>
      <c r="H104" s="45">
        <v>2030</v>
      </c>
      <c r="I104" s="45">
        <v>100</v>
      </c>
      <c r="J104" s="45" t="s">
        <v>400</v>
      </c>
      <c r="K104" s="45" t="s">
        <v>401</v>
      </c>
      <c r="L104" s="45" t="s">
        <v>34</v>
      </c>
      <c r="M104" s="45"/>
      <c r="N104" s="45"/>
      <c r="O104" s="45"/>
      <c r="P104" s="45"/>
      <c r="Q104" s="45"/>
      <c r="R104" s="45"/>
    </row>
    <row r="105" spans="1:18" ht="37.5" x14ac:dyDescent="0.35">
      <c r="A105" s="44" t="s">
        <v>398</v>
      </c>
      <c r="B105" s="44"/>
      <c r="C105" s="45">
        <v>116</v>
      </c>
      <c r="D105" s="44" t="s">
        <v>405</v>
      </c>
      <c r="E105" s="45" t="s">
        <v>101</v>
      </c>
      <c r="F105" s="45" t="s">
        <v>406</v>
      </c>
      <c r="G105" s="45">
        <v>59</v>
      </c>
      <c r="H105" s="45">
        <v>2030</v>
      </c>
      <c r="I105" s="56">
        <v>64.900000000000006</v>
      </c>
      <c r="J105" s="45" t="s">
        <v>281</v>
      </c>
      <c r="K105" s="45" t="s">
        <v>112</v>
      </c>
      <c r="L105" s="45" t="s">
        <v>34</v>
      </c>
      <c r="M105" s="45"/>
      <c r="N105" s="45"/>
      <c r="O105" s="45"/>
      <c r="P105" s="45"/>
      <c r="Q105" s="45"/>
      <c r="R105" s="45"/>
    </row>
    <row r="106" spans="1:18" ht="37.5" x14ac:dyDescent="0.35">
      <c r="A106" s="44" t="s">
        <v>398</v>
      </c>
      <c r="B106" s="44"/>
      <c r="C106" s="45">
        <v>117</v>
      </c>
      <c r="D106" s="44" t="s">
        <v>407</v>
      </c>
      <c r="E106" s="45" t="s">
        <v>41</v>
      </c>
      <c r="F106" s="45" t="s">
        <v>126</v>
      </c>
      <c r="G106" s="45" t="s">
        <v>126</v>
      </c>
      <c r="H106" s="45">
        <v>2030</v>
      </c>
      <c r="I106" s="45">
        <v>100</v>
      </c>
      <c r="J106" s="45" t="s">
        <v>400</v>
      </c>
      <c r="K106" s="45" t="s">
        <v>401</v>
      </c>
      <c r="L106" s="45" t="s">
        <v>34</v>
      </c>
      <c r="M106" s="45"/>
      <c r="N106" s="45"/>
      <c r="O106" s="45"/>
      <c r="P106" s="45"/>
      <c r="Q106" s="45"/>
      <c r="R106" s="45"/>
    </row>
    <row r="107" spans="1:18" ht="37.5" x14ac:dyDescent="0.35">
      <c r="A107" s="44" t="s">
        <v>398</v>
      </c>
      <c r="B107" s="44"/>
      <c r="C107" s="45">
        <v>118</v>
      </c>
      <c r="D107" s="44" t="s">
        <v>408</v>
      </c>
      <c r="E107" s="45" t="s">
        <v>1015</v>
      </c>
      <c r="F107" s="45">
        <v>2021</v>
      </c>
      <c r="G107" s="49">
        <v>166530.79999999999</v>
      </c>
      <c r="H107" s="45">
        <v>2030</v>
      </c>
      <c r="I107" s="45">
        <v>30</v>
      </c>
      <c r="J107" s="45" t="s">
        <v>400</v>
      </c>
      <c r="K107" s="45" t="s">
        <v>69</v>
      </c>
      <c r="L107" s="45" t="s">
        <v>34</v>
      </c>
      <c r="M107" s="45"/>
      <c r="N107" s="45"/>
      <c r="O107" s="45"/>
      <c r="P107" s="45"/>
      <c r="Q107" s="45"/>
      <c r="R107" s="45"/>
    </row>
    <row r="108" spans="1:18" ht="37.5" x14ac:dyDescent="0.35">
      <c r="A108" s="44" t="s">
        <v>398</v>
      </c>
      <c r="B108" s="44"/>
      <c r="C108" s="45">
        <v>119</v>
      </c>
      <c r="D108" s="44" t="s">
        <v>409</v>
      </c>
      <c r="E108" s="45" t="s">
        <v>30</v>
      </c>
      <c r="F108" s="45">
        <v>2021</v>
      </c>
      <c r="G108" s="45">
        <v>101.6</v>
      </c>
      <c r="H108" s="45">
        <v>2030</v>
      </c>
      <c r="I108" s="49">
        <v>108</v>
      </c>
      <c r="J108" s="45" t="s">
        <v>400</v>
      </c>
      <c r="K108" s="45" t="s">
        <v>69</v>
      </c>
      <c r="L108" s="45" t="s">
        <v>34</v>
      </c>
      <c r="M108" s="45"/>
      <c r="N108" s="45"/>
      <c r="O108" s="45"/>
      <c r="P108" s="45"/>
      <c r="Q108" s="45"/>
      <c r="R108" s="45"/>
    </row>
    <row r="109" spans="1:18" ht="37.5" x14ac:dyDescent="0.35">
      <c r="A109" s="44" t="s">
        <v>398</v>
      </c>
      <c r="B109" s="44"/>
      <c r="C109" s="45">
        <v>120</v>
      </c>
      <c r="D109" s="44" t="s">
        <v>411</v>
      </c>
      <c r="E109" s="45" t="s">
        <v>49</v>
      </c>
      <c r="F109" s="45">
        <v>2018</v>
      </c>
      <c r="G109" s="49">
        <v>7177</v>
      </c>
      <c r="H109" s="45">
        <v>2030</v>
      </c>
      <c r="I109" s="49">
        <v>9330.1</v>
      </c>
      <c r="J109" s="45" t="s">
        <v>400</v>
      </c>
      <c r="K109" s="45" t="s">
        <v>69</v>
      </c>
      <c r="L109" s="45" t="s">
        <v>34</v>
      </c>
      <c r="M109" s="45"/>
      <c r="N109" s="45"/>
      <c r="O109" s="45"/>
      <c r="P109" s="45"/>
      <c r="Q109" s="45"/>
      <c r="R109" s="45"/>
    </row>
    <row r="110" spans="1:18" ht="37.5" x14ac:dyDescent="0.35">
      <c r="A110" s="44" t="s">
        <v>398</v>
      </c>
      <c r="B110" s="44"/>
      <c r="C110" s="45">
        <v>121</v>
      </c>
      <c r="D110" s="44" t="s">
        <v>413</v>
      </c>
      <c r="E110" s="45" t="s">
        <v>41</v>
      </c>
      <c r="F110" s="45">
        <v>2018</v>
      </c>
      <c r="G110" s="45">
        <v>5.4</v>
      </c>
      <c r="H110" s="45">
        <v>2030</v>
      </c>
      <c r="I110" s="45">
        <v>7</v>
      </c>
      <c r="J110" s="45" t="s">
        <v>400</v>
      </c>
      <c r="K110" s="45" t="s">
        <v>69</v>
      </c>
      <c r="L110" s="45" t="s">
        <v>34</v>
      </c>
      <c r="M110" s="45"/>
      <c r="N110" s="45"/>
      <c r="O110" s="45"/>
      <c r="P110" s="45"/>
      <c r="Q110" s="45"/>
      <c r="R110" s="45"/>
    </row>
    <row r="111" spans="1:18" ht="25" x14ac:dyDescent="0.35">
      <c r="A111" s="44" t="s">
        <v>398</v>
      </c>
      <c r="B111" s="44"/>
      <c r="C111" s="45">
        <v>123</v>
      </c>
      <c r="D111" s="44" t="s">
        <v>418</v>
      </c>
      <c r="E111" s="45" t="s">
        <v>419</v>
      </c>
      <c r="F111" s="45">
        <v>2005</v>
      </c>
      <c r="G111" s="56">
        <v>1258.5</v>
      </c>
      <c r="H111" s="45">
        <v>2030</v>
      </c>
      <c r="I111" s="49">
        <v>1044.5550000000001</v>
      </c>
      <c r="J111" s="45" t="s">
        <v>159</v>
      </c>
      <c r="K111" s="45" t="s">
        <v>421</v>
      </c>
      <c r="L111" s="45" t="s">
        <v>34</v>
      </c>
      <c r="M111" s="45"/>
      <c r="N111" s="45"/>
      <c r="O111" s="45"/>
      <c r="P111" s="45"/>
      <c r="Q111" s="45"/>
      <c r="R111" s="45"/>
    </row>
    <row r="112" spans="1:18" ht="37.5" x14ac:dyDescent="0.35">
      <c r="A112" s="44" t="s">
        <v>398</v>
      </c>
      <c r="B112" s="44"/>
      <c r="C112" s="45">
        <v>124</v>
      </c>
      <c r="D112" s="44" t="s">
        <v>423</v>
      </c>
      <c r="E112" s="45" t="s">
        <v>41</v>
      </c>
      <c r="F112" s="45">
        <v>2019</v>
      </c>
      <c r="G112" s="45">
        <v>1.8</v>
      </c>
      <c r="H112" s="45">
        <v>2030</v>
      </c>
      <c r="I112" s="49">
        <v>7</v>
      </c>
      <c r="J112" s="45" t="s">
        <v>400</v>
      </c>
      <c r="K112" s="45" t="s">
        <v>69</v>
      </c>
      <c r="L112" s="45" t="s">
        <v>34</v>
      </c>
      <c r="M112" s="45"/>
      <c r="N112" s="45"/>
      <c r="O112" s="45"/>
      <c r="P112" s="45"/>
      <c r="Q112" s="45"/>
      <c r="R112" s="45"/>
    </row>
    <row r="113" spans="1:18" ht="50" x14ac:dyDescent="0.35">
      <c r="A113" s="44" t="s">
        <v>398</v>
      </c>
      <c r="B113" s="44"/>
      <c r="C113" s="45">
        <v>125</v>
      </c>
      <c r="D113" s="44" t="s">
        <v>424</v>
      </c>
      <c r="E113" s="45" t="s">
        <v>41</v>
      </c>
      <c r="F113" s="45">
        <v>2015</v>
      </c>
      <c r="G113" s="45">
        <v>52.94</v>
      </c>
      <c r="H113" s="45">
        <v>2030</v>
      </c>
      <c r="I113" s="49">
        <v>100</v>
      </c>
      <c r="J113" s="45" t="s">
        <v>400</v>
      </c>
      <c r="K113" s="45" t="s">
        <v>401</v>
      </c>
      <c r="L113" s="45" t="s">
        <v>34</v>
      </c>
      <c r="M113" s="45"/>
      <c r="N113" s="45"/>
      <c r="O113" s="45"/>
      <c r="P113" s="45"/>
      <c r="Q113" s="45"/>
      <c r="R113" s="45"/>
    </row>
    <row r="114" spans="1:18" ht="44" customHeight="1" x14ac:dyDescent="0.35">
      <c r="A114" s="44" t="s">
        <v>398</v>
      </c>
      <c r="B114" s="44" t="s">
        <v>373</v>
      </c>
      <c r="C114" s="45">
        <v>126</v>
      </c>
      <c r="D114" s="44" t="s">
        <v>429</v>
      </c>
      <c r="E114" s="45" t="s">
        <v>101</v>
      </c>
      <c r="F114" s="45">
        <v>2021</v>
      </c>
      <c r="G114" s="45">
        <v>1</v>
      </c>
      <c r="H114" s="45">
        <v>2030</v>
      </c>
      <c r="I114" s="45">
        <v>2</v>
      </c>
      <c r="J114" s="45" t="s">
        <v>111</v>
      </c>
      <c r="K114" s="45" t="s">
        <v>197</v>
      </c>
      <c r="L114" s="45" t="s">
        <v>34</v>
      </c>
      <c r="M114" s="45"/>
      <c r="N114" s="45"/>
      <c r="O114" s="45"/>
      <c r="P114" s="45"/>
      <c r="Q114" s="45"/>
      <c r="R114" s="45"/>
    </row>
    <row r="115" spans="1:18" ht="25" x14ac:dyDescent="0.35">
      <c r="A115" s="44" t="s">
        <v>398</v>
      </c>
      <c r="B115" s="44"/>
      <c r="C115" s="45">
        <v>127</v>
      </c>
      <c r="D115" s="44" t="s">
        <v>1485</v>
      </c>
      <c r="E115" s="45" t="s">
        <v>101</v>
      </c>
      <c r="F115" s="45" t="s">
        <v>431</v>
      </c>
      <c r="G115" s="49">
        <v>71409</v>
      </c>
      <c r="H115" s="45">
        <v>2030</v>
      </c>
      <c r="I115" s="49">
        <v>142818</v>
      </c>
      <c r="J115" s="45" t="s">
        <v>432</v>
      </c>
      <c r="K115" s="45" t="s">
        <v>112</v>
      </c>
      <c r="L115" s="45" t="s">
        <v>34</v>
      </c>
      <c r="M115" s="45"/>
      <c r="N115" s="45"/>
      <c r="O115" s="45"/>
      <c r="P115" s="45"/>
      <c r="Q115" s="45"/>
      <c r="R115" s="45"/>
    </row>
    <row r="116" spans="1:18" ht="37.5" x14ac:dyDescent="0.35">
      <c r="A116" s="44" t="s">
        <v>398</v>
      </c>
      <c r="B116" s="44"/>
      <c r="C116" s="45">
        <v>128</v>
      </c>
      <c r="D116" s="44" t="s">
        <v>433</v>
      </c>
      <c r="E116" s="45" t="s">
        <v>101</v>
      </c>
      <c r="F116" s="45">
        <v>2021</v>
      </c>
      <c r="G116" s="45">
        <v>9</v>
      </c>
      <c r="H116" s="45">
        <v>2030</v>
      </c>
      <c r="I116" s="46" t="s">
        <v>434</v>
      </c>
      <c r="J116" s="45" t="s">
        <v>400</v>
      </c>
      <c r="K116" s="45" t="s">
        <v>69</v>
      </c>
      <c r="L116" s="45" t="s">
        <v>34</v>
      </c>
      <c r="M116" s="45"/>
      <c r="N116" s="45"/>
      <c r="O116" s="45"/>
      <c r="P116" s="45"/>
      <c r="Q116" s="45"/>
      <c r="R116" s="45"/>
    </row>
    <row r="117" spans="1:18" ht="25" x14ac:dyDescent="0.35">
      <c r="A117" s="44" t="s">
        <v>398</v>
      </c>
      <c r="B117" s="44"/>
      <c r="C117" s="45">
        <v>129</v>
      </c>
      <c r="D117" s="44" t="s">
        <v>435</v>
      </c>
      <c r="E117" s="45" t="s">
        <v>1015</v>
      </c>
      <c r="F117" s="45" t="s">
        <v>406</v>
      </c>
      <c r="G117" s="45">
        <v>298</v>
      </c>
      <c r="H117" s="45">
        <v>2030</v>
      </c>
      <c r="I117" s="45">
        <v>50</v>
      </c>
      <c r="J117" s="45" t="s">
        <v>281</v>
      </c>
      <c r="K117" s="45" t="s">
        <v>401</v>
      </c>
      <c r="L117" s="45" t="s">
        <v>34</v>
      </c>
      <c r="M117" s="45"/>
      <c r="N117" s="45"/>
      <c r="O117" s="45"/>
      <c r="P117" s="45"/>
      <c r="Q117" s="45"/>
      <c r="R117" s="45"/>
    </row>
    <row r="118" spans="1:18" ht="50" x14ac:dyDescent="0.35">
      <c r="A118" s="44" t="s">
        <v>398</v>
      </c>
      <c r="B118" s="44"/>
      <c r="C118" s="45">
        <v>130</v>
      </c>
      <c r="D118" s="44" t="s">
        <v>437</v>
      </c>
      <c r="E118" s="45" t="s">
        <v>101</v>
      </c>
      <c r="F118" s="45" t="s">
        <v>126</v>
      </c>
      <c r="G118" s="45" t="s">
        <v>126</v>
      </c>
      <c r="H118" s="45">
        <v>2030</v>
      </c>
      <c r="I118" s="46" t="s">
        <v>434</v>
      </c>
      <c r="J118" s="45" t="s">
        <v>61</v>
      </c>
      <c r="K118" s="45" t="s">
        <v>401</v>
      </c>
      <c r="L118" s="45" t="s">
        <v>34</v>
      </c>
      <c r="M118" s="45"/>
      <c r="N118" s="45"/>
      <c r="O118" s="45"/>
      <c r="P118" s="45"/>
      <c r="Q118" s="45"/>
      <c r="R118" s="45"/>
    </row>
    <row r="119" spans="1:18" ht="62.5" x14ac:dyDescent="0.35">
      <c r="A119" s="44" t="s">
        <v>398</v>
      </c>
      <c r="B119" s="44"/>
      <c r="C119" s="45">
        <v>131</v>
      </c>
      <c r="D119" s="44" t="s">
        <v>438</v>
      </c>
      <c r="E119" s="45" t="s">
        <v>101</v>
      </c>
      <c r="F119" s="45" t="s">
        <v>126</v>
      </c>
      <c r="G119" s="45" t="s">
        <v>126</v>
      </c>
      <c r="H119" s="45">
        <v>2030</v>
      </c>
      <c r="I119" s="46" t="s">
        <v>434</v>
      </c>
      <c r="J119" s="45" t="s">
        <v>281</v>
      </c>
      <c r="K119" s="45" t="s">
        <v>119</v>
      </c>
      <c r="L119" s="45" t="s">
        <v>34</v>
      </c>
      <c r="M119" s="45"/>
      <c r="N119" s="45"/>
      <c r="O119" s="45"/>
      <c r="P119" s="45"/>
      <c r="Q119" s="45"/>
      <c r="R119" s="45"/>
    </row>
    <row r="120" spans="1:18" ht="37.5" x14ac:dyDescent="0.35">
      <c r="A120" s="44" t="s">
        <v>398</v>
      </c>
      <c r="B120" s="44"/>
      <c r="C120" s="45">
        <v>132</v>
      </c>
      <c r="D120" s="44" t="s">
        <v>439</v>
      </c>
      <c r="E120" s="45" t="s">
        <v>101</v>
      </c>
      <c r="F120" s="45" t="s">
        <v>126</v>
      </c>
      <c r="G120" s="45" t="s">
        <v>126</v>
      </c>
      <c r="H120" s="45">
        <v>2030</v>
      </c>
      <c r="I120" s="46" t="s">
        <v>434</v>
      </c>
      <c r="J120" s="45" t="s">
        <v>281</v>
      </c>
      <c r="K120" s="45" t="s">
        <v>119</v>
      </c>
      <c r="L120" s="45" t="s">
        <v>34</v>
      </c>
      <c r="M120" s="45"/>
      <c r="N120" s="45"/>
      <c r="O120" s="45"/>
      <c r="P120" s="45"/>
      <c r="Q120" s="45"/>
      <c r="R120" s="45"/>
    </row>
    <row r="121" spans="1:18" ht="37.5" x14ac:dyDescent="0.35">
      <c r="A121" s="44" t="s">
        <v>398</v>
      </c>
      <c r="B121" s="44"/>
      <c r="C121" s="45">
        <v>133</v>
      </c>
      <c r="D121" s="44" t="s">
        <v>440</v>
      </c>
      <c r="E121" s="45" t="s">
        <v>49</v>
      </c>
      <c r="F121" s="45">
        <v>2018</v>
      </c>
      <c r="G121" s="45">
        <v>30</v>
      </c>
      <c r="H121" s="45">
        <v>2030</v>
      </c>
      <c r="I121" s="49">
        <v>36</v>
      </c>
      <c r="J121" s="45" t="s">
        <v>400</v>
      </c>
      <c r="K121" s="45" t="s">
        <v>69</v>
      </c>
      <c r="L121" s="45" t="s">
        <v>34</v>
      </c>
      <c r="M121" s="45"/>
      <c r="N121" s="45"/>
      <c r="O121" s="45"/>
      <c r="P121" s="45"/>
      <c r="Q121" s="45"/>
      <c r="R121" s="45"/>
    </row>
    <row r="122" spans="1:18" ht="37.5" x14ac:dyDescent="0.35">
      <c r="A122" s="44" t="s">
        <v>398</v>
      </c>
      <c r="B122" s="44"/>
      <c r="C122" s="45">
        <v>134</v>
      </c>
      <c r="D122" s="44" t="s">
        <v>441</v>
      </c>
      <c r="E122" s="45" t="s">
        <v>101</v>
      </c>
      <c r="F122" s="45" t="s">
        <v>406</v>
      </c>
      <c r="G122" s="45">
        <v>295</v>
      </c>
      <c r="H122" s="45">
        <v>2030</v>
      </c>
      <c r="I122" s="49">
        <v>325</v>
      </c>
      <c r="J122" s="45" t="s">
        <v>281</v>
      </c>
      <c r="K122" s="45" t="s">
        <v>112</v>
      </c>
      <c r="L122" s="45" t="s">
        <v>34</v>
      </c>
      <c r="M122" s="45"/>
      <c r="N122" s="45"/>
      <c r="O122" s="45"/>
      <c r="P122" s="45"/>
      <c r="Q122" s="45"/>
      <c r="R122" s="45"/>
    </row>
    <row r="123" spans="1:18" ht="25" x14ac:dyDescent="0.35">
      <c r="A123" s="44" t="s">
        <v>132</v>
      </c>
      <c r="B123" s="44"/>
      <c r="C123" s="45">
        <v>143</v>
      </c>
      <c r="D123" s="44" t="s">
        <v>455</v>
      </c>
      <c r="E123" s="45" t="s">
        <v>41</v>
      </c>
      <c r="F123" s="45">
        <v>2019</v>
      </c>
      <c r="G123" s="45" t="s">
        <v>126</v>
      </c>
      <c r="H123" s="45">
        <v>2024</v>
      </c>
      <c r="I123" s="45">
        <v>100</v>
      </c>
      <c r="J123" s="45" t="s">
        <v>400</v>
      </c>
      <c r="K123" s="45" t="s">
        <v>401</v>
      </c>
      <c r="L123" s="45" t="s">
        <v>345</v>
      </c>
      <c r="M123" s="45"/>
      <c r="N123" s="45"/>
      <c r="O123" s="45"/>
      <c r="P123" s="45"/>
      <c r="Q123" s="45"/>
      <c r="R123" s="45"/>
    </row>
    <row r="124" spans="1:18" ht="37.5" x14ac:dyDescent="0.35">
      <c r="A124" s="44" t="s">
        <v>132</v>
      </c>
      <c r="B124" s="44" t="s">
        <v>457</v>
      </c>
      <c r="C124" s="45">
        <v>144</v>
      </c>
      <c r="D124" s="44" t="s">
        <v>458</v>
      </c>
      <c r="E124" s="45" t="s">
        <v>41</v>
      </c>
      <c r="F124" s="45">
        <v>2018</v>
      </c>
      <c r="G124" s="45">
        <v>45.3</v>
      </c>
      <c r="H124" s="45">
        <v>2030</v>
      </c>
      <c r="I124" s="45">
        <v>100</v>
      </c>
      <c r="J124" s="45" t="s">
        <v>159</v>
      </c>
      <c r="K124" s="45" t="s">
        <v>197</v>
      </c>
      <c r="L124" s="45" t="s">
        <v>34</v>
      </c>
      <c r="M124" s="45"/>
      <c r="N124" s="45"/>
      <c r="O124" s="45"/>
      <c r="P124" s="45"/>
      <c r="Q124" s="45"/>
      <c r="R124" s="45"/>
    </row>
    <row r="125" spans="1:18" ht="25" x14ac:dyDescent="0.35">
      <c r="A125" s="44" t="s">
        <v>132</v>
      </c>
      <c r="B125" s="44" t="s">
        <v>398</v>
      </c>
      <c r="C125" s="45">
        <v>146</v>
      </c>
      <c r="D125" s="44" t="s">
        <v>463</v>
      </c>
      <c r="E125" s="45" t="s">
        <v>365</v>
      </c>
      <c r="F125" s="45">
        <v>2018</v>
      </c>
      <c r="G125" s="49">
        <v>13992</v>
      </c>
      <c r="H125" s="45">
        <v>2030</v>
      </c>
      <c r="I125" s="49">
        <v>25000</v>
      </c>
      <c r="J125" s="45" t="s">
        <v>400</v>
      </c>
      <c r="K125" s="45" t="s">
        <v>112</v>
      </c>
      <c r="L125" s="45" t="s">
        <v>34</v>
      </c>
      <c r="M125" s="45"/>
      <c r="N125" s="45"/>
      <c r="O125" s="45"/>
      <c r="P125" s="45"/>
      <c r="Q125" s="45"/>
      <c r="R125" s="45"/>
    </row>
    <row r="126" spans="1:18" ht="37.5" x14ac:dyDescent="0.35">
      <c r="A126" s="44" t="s">
        <v>132</v>
      </c>
      <c r="B126" s="44" t="s">
        <v>373</v>
      </c>
      <c r="C126" s="45">
        <v>147</v>
      </c>
      <c r="D126" s="44" t="s">
        <v>465</v>
      </c>
      <c r="E126" s="45" t="s">
        <v>41</v>
      </c>
      <c r="F126" s="45">
        <v>2019</v>
      </c>
      <c r="G126" s="45">
        <v>0.63</v>
      </c>
      <c r="H126" s="45">
        <v>2030</v>
      </c>
      <c r="I126" s="45">
        <v>1</v>
      </c>
      <c r="J126" s="45" t="s">
        <v>61</v>
      </c>
      <c r="K126" s="45" t="s">
        <v>62</v>
      </c>
      <c r="L126" s="45" t="s">
        <v>34</v>
      </c>
      <c r="M126" s="45"/>
      <c r="N126" s="45"/>
      <c r="O126" s="45"/>
      <c r="P126" s="45"/>
      <c r="Q126" s="45"/>
      <c r="R126" s="45"/>
    </row>
    <row r="127" spans="1:18" ht="37.5" x14ac:dyDescent="0.35">
      <c r="A127" s="44" t="s">
        <v>132</v>
      </c>
      <c r="B127" s="44" t="s">
        <v>373</v>
      </c>
      <c r="C127" s="45">
        <v>148</v>
      </c>
      <c r="D127" s="44" t="s">
        <v>468</v>
      </c>
      <c r="E127" s="45" t="s">
        <v>41</v>
      </c>
      <c r="F127" s="45">
        <v>2019</v>
      </c>
      <c r="G127" s="45">
        <v>0.76</v>
      </c>
      <c r="H127" s="45">
        <v>2030</v>
      </c>
      <c r="I127" s="45">
        <v>2</v>
      </c>
      <c r="J127" s="45" t="s">
        <v>61</v>
      </c>
      <c r="K127" s="45" t="s">
        <v>62</v>
      </c>
      <c r="L127" s="45" t="s">
        <v>34</v>
      </c>
      <c r="M127" s="45"/>
      <c r="N127" s="45"/>
      <c r="O127" s="45"/>
      <c r="P127" s="45"/>
      <c r="Q127" s="45"/>
      <c r="R127" s="45"/>
    </row>
    <row r="128" spans="1:18" ht="37.5" x14ac:dyDescent="0.35">
      <c r="A128" s="44" t="s">
        <v>132</v>
      </c>
      <c r="B128" s="44"/>
      <c r="C128" s="45">
        <v>149</v>
      </c>
      <c r="D128" s="44" t="s">
        <v>469</v>
      </c>
      <c r="E128" s="45" t="s">
        <v>182</v>
      </c>
      <c r="F128" s="45">
        <v>2019</v>
      </c>
      <c r="G128" s="63">
        <v>26.792999999999999</v>
      </c>
      <c r="H128" s="45">
        <v>2030</v>
      </c>
      <c r="I128" s="63">
        <v>51.792999999999999</v>
      </c>
      <c r="J128" s="45" t="s">
        <v>61</v>
      </c>
      <c r="K128" s="45" t="s">
        <v>62</v>
      </c>
      <c r="L128" s="45" t="s">
        <v>34</v>
      </c>
      <c r="M128" s="45"/>
      <c r="N128" s="45"/>
      <c r="O128" s="45"/>
      <c r="P128" s="45"/>
      <c r="Q128" s="45"/>
      <c r="R128" s="45"/>
    </row>
    <row r="129" spans="1:18" ht="37.5" x14ac:dyDescent="0.35">
      <c r="A129" s="44" t="s">
        <v>132</v>
      </c>
      <c r="B129" s="44"/>
      <c r="C129" s="45">
        <v>150</v>
      </c>
      <c r="D129" s="44" t="s">
        <v>473</v>
      </c>
      <c r="E129" s="45" t="s">
        <v>41</v>
      </c>
      <c r="F129" s="45">
        <v>2019</v>
      </c>
      <c r="G129" s="45">
        <v>39</v>
      </c>
      <c r="H129" s="45">
        <v>2030</v>
      </c>
      <c r="I129" s="45">
        <v>50</v>
      </c>
      <c r="J129" s="45" t="s">
        <v>159</v>
      </c>
      <c r="K129" s="45" t="s">
        <v>339</v>
      </c>
      <c r="L129" s="45" t="s">
        <v>34</v>
      </c>
      <c r="M129" s="45"/>
      <c r="N129" s="45"/>
      <c r="O129" s="45"/>
      <c r="P129" s="45"/>
      <c r="Q129" s="45"/>
      <c r="R129" s="45"/>
    </row>
    <row r="130" spans="1:18" ht="25" x14ac:dyDescent="0.35">
      <c r="A130" s="44" t="s">
        <v>132</v>
      </c>
      <c r="B130" s="44"/>
      <c r="C130" s="45">
        <v>151</v>
      </c>
      <c r="D130" s="44" t="s">
        <v>477</v>
      </c>
      <c r="E130" s="36" t="s">
        <v>478</v>
      </c>
      <c r="F130" s="45">
        <v>2019</v>
      </c>
      <c r="G130" s="45">
        <v>2.0299999999999998</v>
      </c>
      <c r="H130" s="45">
        <v>2030</v>
      </c>
      <c r="I130" s="45">
        <v>4</v>
      </c>
      <c r="J130" s="45" t="s">
        <v>281</v>
      </c>
      <c r="K130" s="45" t="s">
        <v>119</v>
      </c>
      <c r="L130" s="45" t="s">
        <v>34</v>
      </c>
      <c r="M130" s="45"/>
      <c r="N130" s="45"/>
      <c r="O130" s="45"/>
      <c r="P130" s="45"/>
      <c r="Q130" s="45"/>
      <c r="R130" s="45"/>
    </row>
    <row r="131" spans="1:18" ht="37.5" x14ac:dyDescent="0.35">
      <c r="A131" s="44" t="s">
        <v>132</v>
      </c>
      <c r="B131" s="44"/>
      <c r="C131" s="45">
        <v>152</v>
      </c>
      <c r="D131" s="44" t="s">
        <v>483</v>
      </c>
      <c r="E131" s="45" t="s">
        <v>41</v>
      </c>
      <c r="F131" s="45">
        <v>2019</v>
      </c>
      <c r="G131" s="45">
        <v>40.799999999999997</v>
      </c>
      <c r="H131" s="45">
        <v>2030</v>
      </c>
      <c r="I131" s="45">
        <v>55</v>
      </c>
      <c r="J131" s="45" t="s">
        <v>281</v>
      </c>
      <c r="K131" s="45" t="s">
        <v>119</v>
      </c>
      <c r="L131" s="45" t="s">
        <v>34</v>
      </c>
      <c r="M131" s="45"/>
      <c r="N131" s="45"/>
      <c r="O131" s="45"/>
      <c r="P131" s="45"/>
      <c r="Q131" s="45"/>
      <c r="R131" s="45"/>
    </row>
    <row r="132" spans="1:18" ht="25" x14ac:dyDescent="0.35">
      <c r="A132" s="44" t="s">
        <v>132</v>
      </c>
      <c r="B132" s="44" t="s">
        <v>373</v>
      </c>
      <c r="C132" s="45">
        <v>153</v>
      </c>
      <c r="D132" s="44" t="s">
        <v>485</v>
      </c>
      <c r="E132" s="45" t="s">
        <v>41</v>
      </c>
      <c r="F132" s="45">
        <v>2019</v>
      </c>
      <c r="G132" s="45">
        <v>46.5</v>
      </c>
      <c r="H132" s="45">
        <v>2030</v>
      </c>
      <c r="I132" s="45">
        <v>60</v>
      </c>
      <c r="J132" s="45" t="s">
        <v>281</v>
      </c>
      <c r="K132" s="45" t="s">
        <v>119</v>
      </c>
      <c r="L132" s="45" t="s">
        <v>34</v>
      </c>
      <c r="M132" s="45"/>
      <c r="N132" s="45"/>
      <c r="O132" s="45"/>
      <c r="P132" s="45"/>
      <c r="Q132" s="45"/>
      <c r="R132" s="45"/>
    </row>
    <row r="133" spans="1:18" ht="25" x14ac:dyDescent="0.35">
      <c r="A133" s="44" t="s">
        <v>132</v>
      </c>
      <c r="B133" s="44" t="s">
        <v>457</v>
      </c>
      <c r="C133" s="45">
        <v>154</v>
      </c>
      <c r="D133" s="44" t="s">
        <v>487</v>
      </c>
      <c r="E133" s="45" t="s">
        <v>41</v>
      </c>
      <c r="F133" s="45">
        <v>2019</v>
      </c>
      <c r="G133" s="45">
        <v>41</v>
      </c>
      <c r="H133" s="45">
        <v>2030</v>
      </c>
      <c r="I133" s="45">
        <v>86</v>
      </c>
      <c r="J133" s="45" t="s">
        <v>159</v>
      </c>
      <c r="K133" s="45" t="s">
        <v>160</v>
      </c>
      <c r="L133" s="45" t="s">
        <v>34</v>
      </c>
      <c r="M133" s="45"/>
      <c r="N133" s="45"/>
      <c r="O133" s="45"/>
      <c r="P133" s="45"/>
      <c r="Q133" s="45"/>
      <c r="R133" s="45"/>
    </row>
    <row r="134" spans="1:18" ht="25" x14ac:dyDescent="0.35">
      <c r="A134" s="44" t="s">
        <v>132</v>
      </c>
      <c r="B134" s="44"/>
      <c r="C134" s="45">
        <v>155</v>
      </c>
      <c r="D134" s="44" t="s">
        <v>491</v>
      </c>
      <c r="E134" s="45" t="s">
        <v>598</v>
      </c>
      <c r="F134" s="45">
        <v>2013</v>
      </c>
      <c r="G134" s="45">
        <v>128.69999999999999</v>
      </c>
      <c r="H134" s="45">
        <v>2030</v>
      </c>
      <c r="I134" s="49">
        <v>103</v>
      </c>
      <c r="J134" s="45" t="s">
        <v>159</v>
      </c>
      <c r="K134" s="45" t="s">
        <v>160</v>
      </c>
      <c r="L134" s="45" t="s">
        <v>34</v>
      </c>
      <c r="M134" s="45"/>
      <c r="N134" s="45"/>
      <c r="O134" s="45"/>
      <c r="P134" s="45"/>
      <c r="Q134" s="45"/>
      <c r="R134" s="45"/>
    </row>
    <row r="135" spans="1:18" ht="37.5" x14ac:dyDescent="0.35">
      <c r="A135" s="44" t="s">
        <v>132</v>
      </c>
      <c r="B135" s="44" t="s">
        <v>495</v>
      </c>
      <c r="C135" s="45">
        <v>156</v>
      </c>
      <c r="D135" s="44" t="s">
        <v>496</v>
      </c>
      <c r="E135" s="45" t="s">
        <v>41</v>
      </c>
      <c r="F135" s="45">
        <v>2023</v>
      </c>
      <c r="G135" s="45">
        <v>56</v>
      </c>
      <c r="H135" s="45">
        <v>2030</v>
      </c>
      <c r="I135" s="45">
        <v>80</v>
      </c>
      <c r="J135" s="45" t="s">
        <v>61</v>
      </c>
      <c r="K135" s="45" t="s">
        <v>119</v>
      </c>
      <c r="L135" s="45" t="s">
        <v>34</v>
      </c>
      <c r="M135" s="45"/>
      <c r="N135" s="45"/>
      <c r="O135" s="45"/>
      <c r="P135" s="45"/>
      <c r="Q135" s="45"/>
      <c r="R135" s="45"/>
    </row>
    <row r="136" spans="1:18" ht="25" x14ac:dyDescent="0.35">
      <c r="A136" s="44" t="s">
        <v>132</v>
      </c>
      <c r="B136" s="44"/>
      <c r="C136" s="45">
        <v>157</v>
      </c>
      <c r="D136" s="44" t="s">
        <v>499</v>
      </c>
      <c r="E136" s="45" t="s">
        <v>41</v>
      </c>
      <c r="F136" s="45">
        <v>2019</v>
      </c>
      <c r="G136" s="45">
        <v>17.850000000000001</v>
      </c>
      <c r="H136" s="45">
        <v>2030</v>
      </c>
      <c r="I136" s="45">
        <v>50</v>
      </c>
      <c r="J136" s="45" t="s">
        <v>159</v>
      </c>
      <c r="K136" s="45" t="s">
        <v>339</v>
      </c>
      <c r="L136" s="45" t="s">
        <v>34</v>
      </c>
      <c r="M136" s="45"/>
      <c r="N136" s="45"/>
      <c r="O136" s="45"/>
      <c r="P136" s="45"/>
      <c r="Q136" s="45"/>
      <c r="R136" s="45"/>
    </row>
    <row r="137" spans="1:18" ht="25" x14ac:dyDescent="0.35">
      <c r="A137" s="44" t="s">
        <v>132</v>
      </c>
      <c r="B137" s="44"/>
      <c r="C137" s="45">
        <v>158</v>
      </c>
      <c r="D137" s="44" t="s">
        <v>502</v>
      </c>
      <c r="E137" s="45" t="s">
        <v>41</v>
      </c>
      <c r="F137" s="45">
        <v>2019</v>
      </c>
      <c r="G137" s="45">
        <v>51.8</v>
      </c>
      <c r="H137" s="45">
        <v>2030</v>
      </c>
      <c r="I137" s="45">
        <v>89</v>
      </c>
      <c r="J137" s="45" t="s">
        <v>159</v>
      </c>
      <c r="K137" s="45" t="s">
        <v>339</v>
      </c>
      <c r="L137" s="45" t="s">
        <v>34</v>
      </c>
      <c r="M137" s="45"/>
      <c r="N137" s="45"/>
      <c r="O137" s="45"/>
      <c r="P137" s="45"/>
      <c r="Q137" s="45"/>
      <c r="R137" s="45"/>
    </row>
    <row r="138" spans="1:18" ht="37.5" x14ac:dyDescent="0.35">
      <c r="A138" s="44" t="s">
        <v>132</v>
      </c>
      <c r="B138" s="44"/>
      <c r="C138" s="45">
        <v>160</v>
      </c>
      <c r="D138" s="44" t="s">
        <v>508</v>
      </c>
      <c r="E138" s="45" t="s">
        <v>41</v>
      </c>
      <c r="F138" s="45">
        <v>2019</v>
      </c>
      <c r="G138" s="45">
        <v>12.9</v>
      </c>
      <c r="H138" s="45">
        <v>2030</v>
      </c>
      <c r="I138" s="45">
        <v>14.5</v>
      </c>
      <c r="J138" s="45" t="s">
        <v>51</v>
      </c>
      <c r="K138" s="45" t="s">
        <v>69</v>
      </c>
      <c r="L138" s="45" t="s">
        <v>34</v>
      </c>
      <c r="M138" s="45"/>
      <c r="N138" s="45"/>
      <c r="O138" s="45"/>
      <c r="P138" s="45"/>
      <c r="Q138" s="45"/>
      <c r="R138" s="45"/>
    </row>
    <row r="139" spans="1:18" ht="37.5" x14ac:dyDescent="0.35">
      <c r="A139" s="44" t="s">
        <v>132</v>
      </c>
      <c r="B139" s="44"/>
      <c r="C139" s="45">
        <v>161</v>
      </c>
      <c r="D139" s="44" t="s">
        <v>510</v>
      </c>
      <c r="E139" s="45" t="s">
        <v>101</v>
      </c>
      <c r="F139" s="45">
        <v>2017</v>
      </c>
      <c r="G139" s="49">
        <v>3889</v>
      </c>
      <c r="H139" s="45">
        <v>2030</v>
      </c>
      <c r="I139" s="49">
        <v>7778</v>
      </c>
      <c r="J139" s="45" t="s">
        <v>61</v>
      </c>
      <c r="K139" s="45" t="s">
        <v>69</v>
      </c>
      <c r="L139" s="45" t="s">
        <v>34</v>
      </c>
      <c r="M139" s="45"/>
      <c r="N139" s="45"/>
      <c r="O139" s="45"/>
      <c r="P139" s="45"/>
      <c r="Q139" s="45"/>
      <c r="R139" s="45"/>
    </row>
    <row r="140" spans="1:18" ht="37.5" x14ac:dyDescent="0.35">
      <c r="A140" s="44" t="s">
        <v>132</v>
      </c>
      <c r="B140" s="44"/>
      <c r="C140" s="45">
        <v>163</v>
      </c>
      <c r="D140" s="44" t="s">
        <v>516</v>
      </c>
      <c r="E140" s="45" t="s">
        <v>41</v>
      </c>
      <c r="F140" s="45">
        <v>2019</v>
      </c>
      <c r="G140" s="45">
        <v>5.4</v>
      </c>
      <c r="H140" s="45">
        <v>2030</v>
      </c>
      <c r="I140" s="45">
        <v>9</v>
      </c>
      <c r="J140" s="45" t="s">
        <v>61</v>
      </c>
      <c r="K140" s="45" t="s">
        <v>69</v>
      </c>
      <c r="L140" s="45" t="s">
        <v>34</v>
      </c>
      <c r="M140" s="45"/>
      <c r="N140" s="45"/>
      <c r="O140" s="45"/>
      <c r="P140" s="45"/>
      <c r="Q140" s="45"/>
      <c r="R140" s="45"/>
    </row>
    <row r="141" spans="1:18" ht="25" x14ac:dyDescent="0.35">
      <c r="A141" s="44" t="s">
        <v>132</v>
      </c>
      <c r="B141" s="44"/>
      <c r="C141" s="45">
        <v>164</v>
      </c>
      <c r="D141" s="44" t="s">
        <v>518</v>
      </c>
      <c r="E141" s="45" t="s">
        <v>41</v>
      </c>
      <c r="F141" s="45">
        <v>2019</v>
      </c>
      <c r="G141" s="45">
        <v>52.3</v>
      </c>
      <c r="H141" s="45">
        <v>2030</v>
      </c>
      <c r="I141" s="45">
        <v>70</v>
      </c>
      <c r="J141" s="45" t="s">
        <v>281</v>
      </c>
      <c r="K141" s="45" t="s">
        <v>119</v>
      </c>
      <c r="L141" s="45" t="s">
        <v>34</v>
      </c>
      <c r="M141" s="45"/>
      <c r="N141" s="45"/>
      <c r="O141" s="45"/>
      <c r="P141" s="45"/>
      <c r="Q141" s="45"/>
      <c r="R141" s="45"/>
    </row>
    <row r="142" spans="1:18" ht="37.5" x14ac:dyDescent="0.35">
      <c r="A142" s="44" t="s">
        <v>132</v>
      </c>
      <c r="B142" s="44"/>
      <c r="C142" s="45">
        <v>165</v>
      </c>
      <c r="D142" s="44" t="s">
        <v>521</v>
      </c>
      <c r="E142" s="45" t="s">
        <v>41</v>
      </c>
      <c r="F142" s="45">
        <v>2019</v>
      </c>
      <c r="G142" s="45">
        <v>10.5</v>
      </c>
      <c r="H142" s="45">
        <v>2030</v>
      </c>
      <c r="I142" s="51">
        <v>60</v>
      </c>
      <c r="J142" s="45" t="s">
        <v>281</v>
      </c>
      <c r="K142" s="45" t="s">
        <v>119</v>
      </c>
      <c r="L142" s="45" t="s">
        <v>34</v>
      </c>
      <c r="M142" s="45"/>
      <c r="N142" s="45"/>
      <c r="O142" s="45"/>
      <c r="P142" s="45"/>
      <c r="Q142" s="45"/>
      <c r="R142" s="45"/>
    </row>
    <row r="143" spans="1:18" ht="37.5" x14ac:dyDescent="0.35">
      <c r="A143" s="44" t="s">
        <v>132</v>
      </c>
      <c r="B143" s="44"/>
      <c r="C143" s="45">
        <v>166</v>
      </c>
      <c r="D143" s="44" t="s">
        <v>523</v>
      </c>
      <c r="E143" s="45" t="s">
        <v>101</v>
      </c>
      <c r="F143" s="45">
        <v>2019</v>
      </c>
      <c r="G143" s="45">
        <v>272</v>
      </c>
      <c r="H143" s="45">
        <v>2030</v>
      </c>
      <c r="I143" s="45">
        <v>340</v>
      </c>
      <c r="J143" s="45" t="s">
        <v>61</v>
      </c>
      <c r="K143" s="45" t="s">
        <v>62</v>
      </c>
      <c r="L143" s="45" t="s">
        <v>34</v>
      </c>
      <c r="M143" s="45"/>
      <c r="N143" s="45"/>
      <c r="O143" s="45"/>
      <c r="P143" s="45"/>
      <c r="Q143" s="45"/>
      <c r="R143" s="45"/>
    </row>
    <row r="144" spans="1:18" ht="37.5" x14ac:dyDescent="0.35">
      <c r="A144" s="44" t="s">
        <v>132</v>
      </c>
      <c r="B144" s="44"/>
      <c r="C144" s="45">
        <v>167</v>
      </c>
      <c r="D144" s="44" t="s">
        <v>525</v>
      </c>
      <c r="E144" s="45" t="s">
        <v>101</v>
      </c>
      <c r="F144" s="45">
        <v>2019</v>
      </c>
      <c r="G144" s="49">
        <v>14617</v>
      </c>
      <c r="H144" s="45">
        <v>2030</v>
      </c>
      <c r="I144" s="49">
        <v>15347</v>
      </c>
      <c r="J144" s="45" t="s">
        <v>400</v>
      </c>
      <c r="K144" s="45" t="s">
        <v>69</v>
      </c>
      <c r="L144" s="45" t="s">
        <v>34</v>
      </c>
      <c r="M144" s="45"/>
      <c r="N144" s="45"/>
      <c r="O144" s="45"/>
      <c r="P144" s="45"/>
      <c r="Q144" s="45"/>
      <c r="R144" s="45"/>
    </row>
    <row r="145" spans="1:18" ht="32.25" customHeight="1" x14ac:dyDescent="0.35">
      <c r="A145" s="44" t="s">
        <v>132</v>
      </c>
      <c r="B145" s="44"/>
      <c r="C145" s="45">
        <v>168</v>
      </c>
      <c r="D145" s="44" t="s">
        <v>527</v>
      </c>
      <c r="E145" s="45" t="s">
        <v>528</v>
      </c>
      <c r="F145" s="45">
        <v>2019</v>
      </c>
      <c r="G145" s="45">
        <v>31.5</v>
      </c>
      <c r="H145" s="45">
        <v>2030</v>
      </c>
      <c r="I145" s="45">
        <v>29.2</v>
      </c>
      <c r="J145" s="45" t="s">
        <v>159</v>
      </c>
      <c r="K145" s="45" t="s">
        <v>44</v>
      </c>
      <c r="L145" s="45" t="s">
        <v>34</v>
      </c>
      <c r="M145" s="45"/>
      <c r="N145" s="45"/>
      <c r="O145" s="45"/>
      <c r="P145" s="45"/>
      <c r="Q145" s="45"/>
      <c r="R145" s="45"/>
    </row>
    <row r="146" spans="1:18" ht="37.5" x14ac:dyDescent="0.35">
      <c r="A146" s="44" t="s">
        <v>132</v>
      </c>
      <c r="B146" s="44"/>
      <c r="C146" s="45">
        <v>169</v>
      </c>
      <c r="D146" s="44" t="s">
        <v>531</v>
      </c>
      <c r="E146" s="45" t="s">
        <v>528</v>
      </c>
      <c r="F146" s="45">
        <v>2019</v>
      </c>
      <c r="G146" s="45">
        <v>139.19999999999999</v>
      </c>
      <c r="H146" s="45">
        <v>2030</v>
      </c>
      <c r="I146" s="45">
        <v>93</v>
      </c>
      <c r="J146" s="45" t="s">
        <v>159</v>
      </c>
      <c r="K146" s="45" t="s">
        <v>44</v>
      </c>
      <c r="L146" s="45" t="s">
        <v>34</v>
      </c>
      <c r="M146" s="45"/>
      <c r="N146" s="45"/>
      <c r="O146" s="45"/>
      <c r="P146" s="45"/>
      <c r="Q146" s="45"/>
      <c r="R146" s="45"/>
    </row>
    <row r="147" spans="1:18" ht="37.5" x14ac:dyDescent="0.35">
      <c r="A147" s="44" t="s">
        <v>132</v>
      </c>
      <c r="B147" s="44"/>
      <c r="C147" s="45">
        <v>170</v>
      </c>
      <c r="D147" s="44" t="s">
        <v>533</v>
      </c>
      <c r="E147" s="45" t="s">
        <v>528</v>
      </c>
      <c r="F147" s="45">
        <v>2019</v>
      </c>
      <c r="G147" s="45">
        <v>45.3</v>
      </c>
      <c r="H147" s="45">
        <v>2030</v>
      </c>
      <c r="I147" s="45">
        <v>26.6</v>
      </c>
      <c r="J147" s="45" t="s">
        <v>159</v>
      </c>
      <c r="K147" s="45" t="s">
        <v>44</v>
      </c>
      <c r="L147" s="45" t="s">
        <v>34</v>
      </c>
      <c r="M147" s="45"/>
      <c r="N147" s="45"/>
      <c r="O147" s="45"/>
      <c r="P147" s="45"/>
      <c r="Q147" s="45"/>
      <c r="R147" s="45"/>
    </row>
    <row r="148" spans="1:18" ht="25" x14ac:dyDescent="0.35">
      <c r="A148" s="44" t="s">
        <v>132</v>
      </c>
      <c r="B148" s="44"/>
      <c r="C148" s="45">
        <v>171</v>
      </c>
      <c r="D148" s="44" t="s">
        <v>535</v>
      </c>
      <c r="E148" s="45" t="s">
        <v>528</v>
      </c>
      <c r="F148" s="45">
        <v>2019</v>
      </c>
      <c r="G148" s="45">
        <v>50</v>
      </c>
      <c r="H148" s="45">
        <v>2030</v>
      </c>
      <c r="I148" s="45">
        <v>42.8</v>
      </c>
      <c r="J148" s="45" t="s">
        <v>159</v>
      </c>
      <c r="K148" s="45" t="s">
        <v>33</v>
      </c>
      <c r="L148" s="45" t="s">
        <v>34</v>
      </c>
      <c r="M148" s="45"/>
      <c r="N148" s="45"/>
      <c r="O148" s="45"/>
      <c r="P148" s="45"/>
      <c r="Q148" s="45"/>
      <c r="R148" s="45"/>
    </row>
    <row r="149" spans="1:18" ht="37.5" x14ac:dyDescent="0.35">
      <c r="A149" s="44" t="s">
        <v>132</v>
      </c>
      <c r="B149" s="44"/>
      <c r="C149" s="45">
        <v>172</v>
      </c>
      <c r="D149" s="44" t="s">
        <v>537</v>
      </c>
      <c r="E149" s="45" t="s">
        <v>41</v>
      </c>
      <c r="F149" s="45">
        <v>2019</v>
      </c>
      <c r="G149" s="45">
        <v>77.599999999999994</v>
      </c>
      <c r="H149" s="45">
        <v>2030</v>
      </c>
      <c r="I149" s="45">
        <v>90</v>
      </c>
      <c r="J149" s="45" t="s">
        <v>159</v>
      </c>
      <c r="K149" s="45" t="s">
        <v>44</v>
      </c>
      <c r="L149" s="45" t="s">
        <v>34</v>
      </c>
      <c r="M149" s="45"/>
      <c r="N149" s="45"/>
      <c r="O149" s="45"/>
      <c r="P149" s="45"/>
      <c r="Q149" s="45"/>
      <c r="R149" s="45"/>
    </row>
    <row r="150" spans="1:18" ht="37.5" x14ac:dyDescent="0.35">
      <c r="A150" s="44" t="s">
        <v>132</v>
      </c>
      <c r="B150" s="44"/>
      <c r="C150" s="45">
        <v>173</v>
      </c>
      <c r="D150" s="44" t="s">
        <v>539</v>
      </c>
      <c r="E150" s="45" t="s">
        <v>540</v>
      </c>
      <c r="F150" s="45">
        <v>2019</v>
      </c>
      <c r="G150" s="45" t="s">
        <v>126</v>
      </c>
      <c r="H150" s="45">
        <v>2030</v>
      </c>
      <c r="I150" s="45" t="s">
        <v>126</v>
      </c>
      <c r="J150" s="45" t="s">
        <v>51</v>
      </c>
      <c r="K150" s="45" t="s">
        <v>44</v>
      </c>
      <c r="L150" s="45" t="s">
        <v>34</v>
      </c>
      <c r="M150" s="45"/>
      <c r="N150" s="45"/>
      <c r="O150" s="45"/>
      <c r="P150" s="45"/>
      <c r="Q150" s="45"/>
      <c r="R150" s="45"/>
    </row>
    <row r="151" spans="1:18" ht="25" x14ac:dyDescent="0.35">
      <c r="A151" s="44" t="s">
        <v>132</v>
      </c>
      <c r="B151" s="44"/>
      <c r="C151" s="45">
        <v>174</v>
      </c>
      <c r="D151" s="44" t="s">
        <v>542</v>
      </c>
      <c r="E151" s="45" t="s">
        <v>41</v>
      </c>
      <c r="F151" s="45">
        <v>2019</v>
      </c>
      <c r="G151" s="45">
        <v>10.5</v>
      </c>
      <c r="H151" s="45">
        <v>2030</v>
      </c>
      <c r="I151" s="45" t="s">
        <v>172</v>
      </c>
      <c r="J151" s="45" t="s">
        <v>281</v>
      </c>
      <c r="K151" s="45" t="s">
        <v>119</v>
      </c>
      <c r="L151" s="45" t="s">
        <v>34</v>
      </c>
      <c r="M151" s="45"/>
      <c r="N151" s="45"/>
      <c r="O151" s="45"/>
      <c r="P151" s="45"/>
      <c r="Q151" s="45"/>
      <c r="R151" s="45"/>
    </row>
    <row r="152" spans="1:18" ht="25" x14ac:dyDescent="0.35">
      <c r="A152" s="44" t="s">
        <v>132</v>
      </c>
      <c r="B152" s="44"/>
      <c r="C152" s="45">
        <v>175</v>
      </c>
      <c r="D152" s="44" t="s">
        <v>544</v>
      </c>
      <c r="E152" s="45" t="s">
        <v>182</v>
      </c>
      <c r="F152" s="45">
        <v>2019</v>
      </c>
      <c r="G152" s="45">
        <v>-25.3</v>
      </c>
      <c r="H152" s="45">
        <v>2030</v>
      </c>
      <c r="I152" s="45" t="s">
        <v>126</v>
      </c>
      <c r="J152" s="45" t="s">
        <v>545</v>
      </c>
      <c r="K152" s="45" t="s">
        <v>112</v>
      </c>
      <c r="L152" s="45" t="s">
        <v>34</v>
      </c>
      <c r="M152" s="45"/>
      <c r="N152" s="45"/>
      <c r="O152" s="45"/>
      <c r="P152" s="45"/>
      <c r="Q152" s="45"/>
      <c r="R152" s="45"/>
    </row>
    <row r="153" spans="1:18" x14ac:dyDescent="0.35">
      <c r="A153" s="44" t="s">
        <v>132</v>
      </c>
      <c r="B153" s="44"/>
      <c r="C153" s="45">
        <v>176</v>
      </c>
      <c r="D153" s="44" t="s">
        <v>547</v>
      </c>
      <c r="E153" s="45" t="s">
        <v>101</v>
      </c>
      <c r="F153" s="45">
        <v>2019</v>
      </c>
      <c r="G153" s="45">
        <v>1.43</v>
      </c>
      <c r="H153" s="45">
        <v>2030</v>
      </c>
      <c r="I153" s="45" t="s">
        <v>126</v>
      </c>
      <c r="J153" s="45" t="s">
        <v>545</v>
      </c>
      <c r="K153" s="45" t="s">
        <v>112</v>
      </c>
      <c r="L153" s="45" t="s">
        <v>34</v>
      </c>
      <c r="M153" s="45"/>
      <c r="N153" s="45"/>
      <c r="O153" s="45"/>
      <c r="P153" s="45"/>
      <c r="Q153" s="45"/>
      <c r="R153" s="45"/>
    </row>
    <row r="154" spans="1:18" ht="87.5" x14ac:dyDescent="0.35">
      <c r="A154" s="44" t="s">
        <v>132</v>
      </c>
      <c r="B154" s="44"/>
      <c r="C154" s="45">
        <v>177</v>
      </c>
      <c r="D154" s="44" t="s">
        <v>549</v>
      </c>
      <c r="E154" s="45" t="s">
        <v>41</v>
      </c>
      <c r="F154" s="45">
        <v>2019</v>
      </c>
      <c r="G154" s="45" t="s">
        <v>550</v>
      </c>
      <c r="H154" s="45">
        <v>2030</v>
      </c>
      <c r="I154" s="45" t="s">
        <v>126</v>
      </c>
      <c r="J154" s="45" t="s">
        <v>551</v>
      </c>
      <c r="K154" s="45" t="s">
        <v>119</v>
      </c>
      <c r="L154" s="45" t="s">
        <v>34</v>
      </c>
      <c r="M154" s="45"/>
      <c r="N154" s="45"/>
      <c r="O154" s="45"/>
      <c r="P154" s="45"/>
      <c r="Q154" s="45"/>
      <c r="R154" s="45"/>
    </row>
    <row r="155" spans="1:18" ht="87.5" x14ac:dyDescent="0.35">
      <c r="A155" s="44" t="s">
        <v>132</v>
      </c>
      <c r="B155" s="44"/>
      <c r="C155" s="45">
        <v>178</v>
      </c>
      <c r="D155" s="44" t="s">
        <v>553</v>
      </c>
      <c r="E155" s="45" t="s">
        <v>41</v>
      </c>
      <c r="F155" s="45">
        <v>2019</v>
      </c>
      <c r="G155" s="45" t="s">
        <v>554</v>
      </c>
      <c r="H155" s="45">
        <v>2030</v>
      </c>
      <c r="I155" s="46" t="s">
        <v>126</v>
      </c>
      <c r="J155" s="45" t="s">
        <v>551</v>
      </c>
      <c r="K155" s="45" t="s">
        <v>69</v>
      </c>
      <c r="L155" s="45" t="s">
        <v>34</v>
      </c>
      <c r="M155" s="45"/>
      <c r="N155" s="45"/>
      <c r="O155" s="45"/>
      <c r="P155" s="45"/>
      <c r="Q155" s="45"/>
      <c r="R155" s="45"/>
    </row>
    <row r="156" spans="1:18" ht="37.5" x14ac:dyDescent="0.35">
      <c r="A156" s="44" t="s">
        <v>132</v>
      </c>
      <c r="B156" s="44"/>
      <c r="C156" s="45">
        <v>179</v>
      </c>
      <c r="D156" s="44" t="s">
        <v>556</v>
      </c>
      <c r="E156" s="45" t="s">
        <v>41</v>
      </c>
      <c r="F156" s="45">
        <v>2019</v>
      </c>
      <c r="G156" s="45">
        <v>6.5</v>
      </c>
      <c r="H156" s="45">
        <v>2030</v>
      </c>
      <c r="I156" s="45" t="s">
        <v>126</v>
      </c>
      <c r="J156" s="45" t="s">
        <v>551</v>
      </c>
      <c r="K156" s="45" t="s">
        <v>69</v>
      </c>
      <c r="L156" s="45" t="s">
        <v>34</v>
      </c>
      <c r="M156" s="45"/>
      <c r="N156" s="45"/>
      <c r="O156" s="45"/>
      <c r="P156" s="45"/>
      <c r="Q156" s="45"/>
      <c r="R156" s="45"/>
    </row>
    <row r="157" spans="1:18" ht="37.5" x14ac:dyDescent="0.35">
      <c r="A157" s="44" t="s">
        <v>132</v>
      </c>
      <c r="B157" s="44"/>
      <c r="C157" s="45">
        <v>180</v>
      </c>
      <c r="D157" s="44" t="s">
        <v>558</v>
      </c>
      <c r="E157" s="45" t="s">
        <v>41</v>
      </c>
      <c r="F157" s="45">
        <v>2019</v>
      </c>
      <c r="G157" s="45">
        <v>2.8</v>
      </c>
      <c r="H157" s="45">
        <v>2030</v>
      </c>
      <c r="I157" s="45" t="s">
        <v>126</v>
      </c>
      <c r="J157" s="45" t="s">
        <v>551</v>
      </c>
      <c r="K157" s="45" t="s">
        <v>69</v>
      </c>
      <c r="L157" s="45" t="s">
        <v>34</v>
      </c>
      <c r="M157" s="45"/>
      <c r="N157" s="45"/>
      <c r="O157" s="45"/>
      <c r="P157" s="45"/>
      <c r="Q157" s="45"/>
      <c r="R157" s="45"/>
    </row>
    <row r="158" spans="1:18" ht="25" x14ac:dyDescent="0.35">
      <c r="A158" s="44" t="s">
        <v>132</v>
      </c>
      <c r="B158" s="44"/>
      <c r="C158" s="45">
        <v>181</v>
      </c>
      <c r="D158" s="44" t="s">
        <v>560</v>
      </c>
      <c r="E158" s="45" t="s">
        <v>41</v>
      </c>
      <c r="F158" s="45">
        <v>2019</v>
      </c>
      <c r="G158" s="45">
        <v>57.1</v>
      </c>
      <c r="H158" s="45">
        <v>2030</v>
      </c>
      <c r="I158" s="45" t="s">
        <v>126</v>
      </c>
      <c r="J158" s="45" t="s">
        <v>255</v>
      </c>
      <c r="K158" s="45" t="s">
        <v>135</v>
      </c>
      <c r="L158" s="45" t="s">
        <v>34</v>
      </c>
      <c r="M158" s="45"/>
      <c r="N158" s="45"/>
      <c r="O158" s="45"/>
      <c r="P158" s="45"/>
      <c r="Q158" s="45"/>
      <c r="R158" s="45"/>
    </row>
    <row r="159" spans="1:18" ht="25" x14ac:dyDescent="0.35">
      <c r="A159" s="44" t="s">
        <v>132</v>
      </c>
      <c r="B159" s="44"/>
      <c r="C159" s="45">
        <v>183</v>
      </c>
      <c r="D159" s="44" t="s">
        <v>567</v>
      </c>
      <c r="E159" s="45" t="s">
        <v>41</v>
      </c>
      <c r="F159" s="45">
        <v>2019</v>
      </c>
      <c r="G159" s="45">
        <v>24.4</v>
      </c>
      <c r="H159" s="45">
        <v>2030</v>
      </c>
      <c r="I159" s="46" t="s">
        <v>126</v>
      </c>
      <c r="J159" s="45" t="s">
        <v>134</v>
      </c>
      <c r="K159" s="45" t="s">
        <v>135</v>
      </c>
      <c r="L159" s="45" t="s">
        <v>34</v>
      </c>
      <c r="M159" s="45"/>
      <c r="N159" s="45"/>
      <c r="O159" s="45"/>
      <c r="P159" s="45"/>
      <c r="Q159" s="45"/>
      <c r="R159" s="45"/>
    </row>
    <row r="160" spans="1:18" ht="25" x14ac:dyDescent="0.35">
      <c r="A160" s="44" t="s">
        <v>132</v>
      </c>
      <c r="B160" s="44"/>
      <c r="C160" s="45">
        <v>184</v>
      </c>
      <c r="D160" s="44" t="s">
        <v>569</v>
      </c>
      <c r="E160" s="45" t="s">
        <v>41</v>
      </c>
      <c r="F160" s="45">
        <v>2019</v>
      </c>
      <c r="G160" s="45">
        <v>5.6</v>
      </c>
      <c r="H160" s="45">
        <v>2030</v>
      </c>
      <c r="I160" s="46" t="s">
        <v>126</v>
      </c>
      <c r="J160" s="45" t="s">
        <v>134</v>
      </c>
      <c r="K160" s="45" t="s">
        <v>135</v>
      </c>
      <c r="L160" s="45" t="s">
        <v>34</v>
      </c>
      <c r="M160" s="45"/>
      <c r="N160" s="45"/>
      <c r="O160" s="45"/>
      <c r="P160" s="45"/>
      <c r="Q160" s="45"/>
      <c r="R160" s="45"/>
    </row>
    <row r="161" spans="1:18" ht="37.5" x14ac:dyDescent="0.35">
      <c r="A161" s="44" t="s">
        <v>132</v>
      </c>
      <c r="B161" s="44"/>
      <c r="C161" s="45">
        <v>186</v>
      </c>
      <c r="D161" s="44" t="s">
        <v>572</v>
      </c>
      <c r="E161" s="45" t="s">
        <v>149</v>
      </c>
      <c r="F161" s="45">
        <v>2019</v>
      </c>
      <c r="G161" s="45" t="s">
        <v>573</v>
      </c>
      <c r="H161" s="45">
        <v>2030</v>
      </c>
      <c r="I161" s="46" t="s">
        <v>126</v>
      </c>
      <c r="J161" s="45" t="s">
        <v>134</v>
      </c>
      <c r="K161" s="45" t="s">
        <v>151</v>
      </c>
      <c r="L161" s="45" t="s">
        <v>34</v>
      </c>
      <c r="M161" s="45"/>
      <c r="N161" s="45"/>
      <c r="O161" s="45"/>
      <c r="P161" s="45"/>
      <c r="Q161" s="45"/>
      <c r="R161" s="45"/>
    </row>
    <row r="162" spans="1:18" ht="62.5" x14ac:dyDescent="0.35">
      <c r="A162" s="44" t="s">
        <v>132</v>
      </c>
      <c r="B162" s="44"/>
      <c r="C162" s="45">
        <v>187</v>
      </c>
      <c r="D162" s="44" t="s">
        <v>575</v>
      </c>
      <c r="E162" s="45" t="s">
        <v>41</v>
      </c>
      <c r="F162" s="45">
        <v>2019</v>
      </c>
      <c r="G162" s="45" t="s">
        <v>576</v>
      </c>
      <c r="H162" s="45">
        <v>2030</v>
      </c>
      <c r="I162" s="45" t="s">
        <v>126</v>
      </c>
      <c r="J162" s="45" t="s">
        <v>76</v>
      </c>
      <c r="K162" s="45" t="s">
        <v>44</v>
      </c>
      <c r="L162" s="45" t="s">
        <v>34</v>
      </c>
      <c r="M162" s="45"/>
      <c r="N162" s="45"/>
      <c r="O162" s="45"/>
      <c r="P162" s="45"/>
      <c r="Q162" s="45"/>
      <c r="R162" s="45"/>
    </row>
    <row r="163" spans="1:18" ht="62.5" x14ac:dyDescent="0.35">
      <c r="A163" s="44" t="s">
        <v>132</v>
      </c>
      <c r="B163" s="44"/>
      <c r="C163" s="45">
        <v>188</v>
      </c>
      <c r="D163" s="44" t="s">
        <v>578</v>
      </c>
      <c r="E163" s="45" t="s">
        <v>41</v>
      </c>
      <c r="F163" s="45">
        <v>2019</v>
      </c>
      <c r="G163" s="45" t="s">
        <v>579</v>
      </c>
      <c r="H163" s="45">
        <v>2030</v>
      </c>
      <c r="I163" s="45" t="s">
        <v>126</v>
      </c>
      <c r="J163" s="45" t="s">
        <v>76</v>
      </c>
      <c r="K163" s="45" t="s">
        <v>44</v>
      </c>
      <c r="L163" s="45" t="s">
        <v>34</v>
      </c>
      <c r="M163" s="45"/>
      <c r="N163" s="45"/>
      <c r="O163" s="45"/>
      <c r="P163" s="45"/>
      <c r="Q163" s="45"/>
      <c r="R163" s="45"/>
    </row>
    <row r="164" spans="1:18" ht="37.5" x14ac:dyDescent="0.35">
      <c r="A164" s="44" t="s">
        <v>132</v>
      </c>
      <c r="B164" s="44"/>
      <c r="C164" s="45">
        <v>189</v>
      </c>
      <c r="D164" s="44" t="s">
        <v>581</v>
      </c>
      <c r="E164" s="45" t="s">
        <v>41</v>
      </c>
      <c r="F164" s="45">
        <v>2021</v>
      </c>
      <c r="G164" s="45">
        <v>3</v>
      </c>
      <c r="H164" s="45">
        <v>2030</v>
      </c>
      <c r="I164" s="46" t="s">
        <v>126</v>
      </c>
      <c r="J164" s="45" t="s">
        <v>76</v>
      </c>
      <c r="K164" s="45" t="s">
        <v>44</v>
      </c>
      <c r="L164" s="45" t="s">
        <v>34</v>
      </c>
      <c r="M164" s="45"/>
      <c r="N164" s="45"/>
      <c r="O164" s="45"/>
      <c r="P164" s="45"/>
      <c r="Q164" s="45"/>
      <c r="R164" s="45"/>
    </row>
    <row r="165" spans="1:18" ht="68.25" customHeight="1" x14ac:dyDescent="0.35">
      <c r="A165" s="44" t="s">
        <v>132</v>
      </c>
      <c r="B165" s="44"/>
      <c r="C165" s="45">
        <v>190</v>
      </c>
      <c r="D165" s="44" t="s">
        <v>583</v>
      </c>
      <c r="E165" s="45" t="s">
        <v>101</v>
      </c>
      <c r="F165" s="45">
        <v>2019</v>
      </c>
      <c r="G165" s="49">
        <v>17162</v>
      </c>
      <c r="H165" s="45">
        <v>2030</v>
      </c>
      <c r="I165" s="45" t="s">
        <v>126</v>
      </c>
      <c r="J165" s="45" t="s">
        <v>76</v>
      </c>
      <c r="K165" s="45" t="s">
        <v>44</v>
      </c>
      <c r="L165" s="45" t="s">
        <v>34</v>
      </c>
      <c r="M165" s="45"/>
      <c r="N165" s="45"/>
      <c r="O165" s="45"/>
      <c r="P165" s="45"/>
      <c r="Q165" s="45"/>
      <c r="R165" s="45"/>
    </row>
    <row r="166" spans="1:18" ht="31.5" customHeight="1" x14ac:dyDescent="0.35">
      <c r="A166" s="44" t="s">
        <v>132</v>
      </c>
      <c r="B166" s="44"/>
      <c r="C166" s="45">
        <v>191</v>
      </c>
      <c r="D166" s="44" t="s">
        <v>586</v>
      </c>
      <c r="E166" s="45" t="s">
        <v>41</v>
      </c>
      <c r="F166" s="45">
        <v>2019</v>
      </c>
      <c r="G166" s="45">
        <v>9.4</v>
      </c>
      <c r="H166" s="45">
        <v>2030</v>
      </c>
      <c r="I166" s="46" t="s">
        <v>126</v>
      </c>
      <c r="J166" s="45" t="s">
        <v>134</v>
      </c>
      <c r="K166" s="45" t="s">
        <v>95</v>
      </c>
      <c r="L166" s="45" t="s">
        <v>34</v>
      </c>
      <c r="M166" s="45"/>
      <c r="N166" s="45"/>
      <c r="O166" s="45"/>
      <c r="P166" s="45"/>
      <c r="Q166" s="45"/>
      <c r="R166" s="45"/>
    </row>
    <row r="167" spans="1:18" ht="25" x14ac:dyDescent="0.35">
      <c r="A167" s="44" t="s">
        <v>132</v>
      </c>
      <c r="B167" s="44"/>
      <c r="C167" s="45">
        <v>192</v>
      </c>
      <c r="D167" s="44" t="s">
        <v>590</v>
      </c>
      <c r="E167" s="45" t="s">
        <v>41</v>
      </c>
      <c r="F167" s="45">
        <v>2023</v>
      </c>
      <c r="G167" s="45">
        <v>16.100000000000001</v>
      </c>
      <c r="H167" s="45">
        <v>2030</v>
      </c>
      <c r="I167" s="46" t="s">
        <v>126</v>
      </c>
      <c r="J167" s="45" t="s">
        <v>134</v>
      </c>
      <c r="K167" s="45" t="s">
        <v>151</v>
      </c>
      <c r="L167" s="45" t="s">
        <v>34</v>
      </c>
      <c r="M167" s="45"/>
      <c r="N167" s="45"/>
      <c r="O167" s="45"/>
      <c r="P167" s="45"/>
      <c r="Q167" s="45"/>
      <c r="R167" s="45"/>
    </row>
    <row r="168" spans="1:18" ht="100" x14ac:dyDescent="0.35">
      <c r="A168" s="44" t="s">
        <v>132</v>
      </c>
      <c r="B168" s="44"/>
      <c r="C168" s="45">
        <v>193</v>
      </c>
      <c r="D168" s="44" t="s">
        <v>593</v>
      </c>
      <c r="E168" s="45" t="s">
        <v>41</v>
      </c>
      <c r="F168" s="45">
        <v>2019</v>
      </c>
      <c r="G168" s="45" t="s">
        <v>594</v>
      </c>
      <c r="H168" s="45">
        <v>2030</v>
      </c>
      <c r="I168" s="46" t="s">
        <v>126</v>
      </c>
      <c r="J168" s="45" t="s">
        <v>134</v>
      </c>
      <c r="K168" s="45" t="s">
        <v>151</v>
      </c>
      <c r="L168" s="45" t="s">
        <v>34</v>
      </c>
      <c r="M168" s="45"/>
      <c r="N168" s="45"/>
      <c r="O168" s="45"/>
      <c r="P168" s="45"/>
      <c r="Q168" s="45"/>
      <c r="R168" s="45"/>
    </row>
    <row r="169" spans="1:18" ht="25" x14ac:dyDescent="0.35">
      <c r="A169" s="44" t="s">
        <v>132</v>
      </c>
      <c r="B169" s="44"/>
      <c r="C169" s="45">
        <v>194</v>
      </c>
      <c r="D169" s="44" t="s">
        <v>597</v>
      </c>
      <c r="E169" s="45" t="s">
        <v>598</v>
      </c>
      <c r="F169" s="45">
        <v>2013</v>
      </c>
      <c r="G169" s="45">
        <v>53.8</v>
      </c>
      <c r="H169" s="45">
        <v>2030</v>
      </c>
      <c r="I169" s="56">
        <v>47.3</v>
      </c>
      <c r="J169" s="45" t="s">
        <v>82</v>
      </c>
      <c r="K169" s="45" t="s">
        <v>160</v>
      </c>
      <c r="L169" s="45" t="s">
        <v>34</v>
      </c>
      <c r="M169" s="45"/>
      <c r="N169" s="45"/>
      <c r="O169" s="45"/>
      <c r="P169" s="45"/>
      <c r="Q169" s="45"/>
      <c r="R169" s="45"/>
    </row>
    <row r="170" spans="1:18" ht="25" x14ac:dyDescent="0.35">
      <c r="A170" s="44" t="s">
        <v>132</v>
      </c>
      <c r="B170" s="44"/>
      <c r="C170" s="45">
        <v>195</v>
      </c>
      <c r="D170" s="44" t="s">
        <v>601</v>
      </c>
      <c r="E170" s="45" t="s">
        <v>41</v>
      </c>
      <c r="F170" s="45">
        <v>2019</v>
      </c>
      <c r="G170" s="45">
        <v>0.52</v>
      </c>
      <c r="H170" s="45">
        <v>2030</v>
      </c>
      <c r="I170" s="46">
        <v>0.26</v>
      </c>
      <c r="J170" s="45" t="s">
        <v>43</v>
      </c>
      <c r="K170" s="45" t="s">
        <v>421</v>
      </c>
      <c r="L170" s="45" t="s">
        <v>34</v>
      </c>
      <c r="M170" s="45"/>
      <c r="N170" s="45"/>
      <c r="O170" s="45"/>
      <c r="P170" s="45"/>
      <c r="Q170" s="45"/>
      <c r="R170" s="45"/>
    </row>
    <row r="171" spans="1:18" ht="25" x14ac:dyDescent="0.35">
      <c r="A171" s="44" t="s">
        <v>132</v>
      </c>
      <c r="B171" s="44"/>
      <c r="C171" s="45">
        <v>196</v>
      </c>
      <c r="D171" s="44" t="s">
        <v>604</v>
      </c>
      <c r="E171" s="45" t="s">
        <v>41</v>
      </c>
      <c r="F171" s="45">
        <v>2019</v>
      </c>
      <c r="G171" s="45">
        <v>14.9</v>
      </c>
      <c r="H171" s="45">
        <v>2030</v>
      </c>
      <c r="I171" s="45">
        <v>25</v>
      </c>
      <c r="J171" s="45" t="s">
        <v>400</v>
      </c>
      <c r="K171" s="45" t="s">
        <v>112</v>
      </c>
      <c r="L171" s="45" t="s">
        <v>34</v>
      </c>
      <c r="M171" s="45"/>
      <c r="N171" s="45"/>
      <c r="O171" s="45"/>
      <c r="P171" s="45"/>
      <c r="Q171" s="45"/>
      <c r="R171" s="45"/>
    </row>
    <row r="172" spans="1:18" ht="88.5" customHeight="1" x14ac:dyDescent="0.35">
      <c r="A172" s="44" t="s">
        <v>132</v>
      </c>
      <c r="B172" s="44"/>
      <c r="C172" s="45">
        <v>197</v>
      </c>
      <c r="D172" s="44" t="s">
        <v>607</v>
      </c>
      <c r="E172" s="45" t="s">
        <v>101</v>
      </c>
      <c r="F172" s="45">
        <v>2019</v>
      </c>
      <c r="G172" s="45" t="s">
        <v>126</v>
      </c>
      <c r="H172" s="45">
        <v>2030</v>
      </c>
      <c r="I172" s="45">
        <v>0</v>
      </c>
      <c r="J172" s="45" t="s">
        <v>400</v>
      </c>
      <c r="K172" s="45" t="s">
        <v>112</v>
      </c>
      <c r="L172" s="45" t="s">
        <v>34</v>
      </c>
      <c r="M172" s="45"/>
      <c r="N172" s="45"/>
      <c r="O172" s="45"/>
      <c r="P172" s="45"/>
      <c r="Q172" s="45"/>
      <c r="R172" s="45"/>
    </row>
    <row r="173" spans="1:18" ht="25" x14ac:dyDescent="0.35">
      <c r="A173" s="44" t="s">
        <v>132</v>
      </c>
      <c r="B173" s="44"/>
      <c r="C173" s="45">
        <v>199</v>
      </c>
      <c r="D173" s="44" t="s">
        <v>1486</v>
      </c>
      <c r="E173" s="45" t="s">
        <v>101</v>
      </c>
      <c r="F173" s="45">
        <v>2019</v>
      </c>
      <c r="G173" s="45">
        <v>688</v>
      </c>
      <c r="H173" s="45">
        <v>2030</v>
      </c>
      <c r="I173" s="46" t="s">
        <v>126</v>
      </c>
      <c r="J173" s="45" t="s">
        <v>61</v>
      </c>
      <c r="K173" s="45" t="s">
        <v>105</v>
      </c>
      <c r="L173" s="45" t="s">
        <v>34</v>
      </c>
      <c r="M173" s="45"/>
      <c r="N173" s="45"/>
      <c r="O173" s="45"/>
      <c r="P173" s="45"/>
      <c r="Q173" s="45"/>
      <c r="R173" s="45"/>
    </row>
    <row r="174" spans="1:18" ht="50" x14ac:dyDescent="0.35">
      <c r="A174" s="44" t="s">
        <v>132</v>
      </c>
      <c r="B174" s="44"/>
      <c r="C174" s="45">
        <v>200</v>
      </c>
      <c r="D174" s="44" t="s">
        <v>1488</v>
      </c>
      <c r="E174" s="45" t="s">
        <v>182</v>
      </c>
      <c r="F174" s="45">
        <v>2019</v>
      </c>
      <c r="G174" s="45">
        <v>1</v>
      </c>
      <c r="H174" s="45">
        <v>2030</v>
      </c>
      <c r="I174" s="45" t="s">
        <v>126</v>
      </c>
      <c r="J174" s="45" t="s">
        <v>281</v>
      </c>
      <c r="K174" s="45" t="s">
        <v>105</v>
      </c>
      <c r="L174" s="45" t="s">
        <v>34</v>
      </c>
      <c r="M174" s="45"/>
      <c r="N174" s="45"/>
      <c r="O174" s="45"/>
      <c r="P174" s="45"/>
      <c r="Q174" s="45"/>
      <c r="R174" s="45"/>
    </row>
    <row r="175" spans="1:18" ht="63.75" customHeight="1" x14ac:dyDescent="0.35">
      <c r="A175" s="44" t="s">
        <v>132</v>
      </c>
      <c r="B175" s="44" t="s">
        <v>457</v>
      </c>
      <c r="C175" s="45">
        <v>201</v>
      </c>
      <c r="D175" s="44" t="s">
        <v>615</v>
      </c>
      <c r="E175" s="45" t="s">
        <v>41</v>
      </c>
      <c r="F175" s="45">
        <v>2018</v>
      </c>
      <c r="G175" s="45">
        <v>78.5</v>
      </c>
      <c r="H175" s="45">
        <v>2030</v>
      </c>
      <c r="I175" s="45">
        <v>100</v>
      </c>
      <c r="J175" s="45" t="s">
        <v>159</v>
      </c>
      <c r="K175" s="45" t="s">
        <v>197</v>
      </c>
      <c r="L175" s="45" t="s">
        <v>34</v>
      </c>
      <c r="M175" s="45"/>
      <c r="N175" s="45"/>
      <c r="O175" s="45"/>
      <c r="P175" s="45"/>
      <c r="Q175" s="45"/>
      <c r="R175" s="45"/>
    </row>
    <row r="176" spans="1:18" ht="25" x14ac:dyDescent="0.35">
      <c r="A176" s="44" t="s">
        <v>132</v>
      </c>
      <c r="B176" s="44"/>
      <c r="C176" s="45">
        <v>202</v>
      </c>
      <c r="D176" s="44" t="s">
        <v>616</v>
      </c>
      <c r="E176" s="45" t="s">
        <v>182</v>
      </c>
      <c r="F176" s="45">
        <v>2019</v>
      </c>
      <c r="G176" s="45">
        <v>67.2</v>
      </c>
      <c r="H176" s="45">
        <v>2030</v>
      </c>
      <c r="I176" s="59" t="s">
        <v>126</v>
      </c>
      <c r="J176" s="45" t="s">
        <v>545</v>
      </c>
      <c r="K176" s="45" t="s">
        <v>112</v>
      </c>
      <c r="L176" s="45" t="s">
        <v>34</v>
      </c>
      <c r="M176" s="45"/>
      <c r="N176" s="45"/>
      <c r="O176" s="45"/>
      <c r="P176" s="45"/>
      <c r="Q176" s="45"/>
      <c r="R176" s="45"/>
    </row>
    <row r="177" spans="1:18" x14ac:dyDescent="0.35">
      <c r="A177" s="44" t="s">
        <v>132</v>
      </c>
      <c r="B177" s="44"/>
      <c r="C177" s="45">
        <v>203</v>
      </c>
      <c r="D177" s="44" t="s">
        <v>618</v>
      </c>
      <c r="E177" s="45" t="s">
        <v>41</v>
      </c>
      <c r="F177" s="45">
        <v>2019</v>
      </c>
      <c r="G177" s="45">
        <v>35.6</v>
      </c>
      <c r="H177" s="45">
        <v>2030</v>
      </c>
      <c r="I177" s="59" t="s">
        <v>126</v>
      </c>
      <c r="J177" s="45" t="s">
        <v>545</v>
      </c>
      <c r="K177" s="45" t="s">
        <v>112</v>
      </c>
      <c r="L177" s="45" t="s">
        <v>34</v>
      </c>
      <c r="M177" s="45"/>
      <c r="N177" s="45"/>
      <c r="O177" s="45"/>
      <c r="P177" s="45"/>
      <c r="Q177" s="45"/>
      <c r="R177" s="45"/>
    </row>
    <row r="178" spans="1:18" ht="37.5" x14ac:dyDescent="0.35">
      <c r="A178" s="44" t="s">
        <v>632</v>
      </c>
      <c r="B178" s="44"/>
      <c r="C178" s="45">
        <v>207</v>
      </c>
      <c r="D178" s="44" t="s">
        <v>633</v>
      </c>
      <c r="E178" s="45" t="s">
        <v>101</v>
      </c>
      <c r="F178" s="45">
        <v>2017</v>
      </c>
      <c r="G178" s="49">
        <v>49000000</v>
      </c>
      <c r="H178" s="45">
        <v>2027</v>
      </c>
      <c r="I178" s="49">
        <v>80000000</v>
      </c>
      <c r="J178" s="45" t="s">
        <v>51</v>
      </c>
      <c r="K178" s="45" t="s">
        <v>69</v>
      </c>
      <c r="L178" s="45" t="s">
        <v>34</v>
      </c>
      <c r="M178" s="45"/>
      <c r="N178" s="45"/>
      <c r="O178" s="45"/>
      <c r="P178" s="45"/>
      <c r="Q178" s="45"/>
      <c r="R178" s="45"/>
    </row>
    <row r="179" spans="1:18" ht="37.5" x14ac:dyDescent="0.35">
      <c r="A179" s="44" t="s">
        <v>632</v>
      </c>
      <c r="B179" s="44"/>
      <c r="C179" s="45">
        <v>208</v>
      </c>
      <c r="D179" s="44" t="s">
        <v>636</v>
      </c>
      <c r="E179" s="45" t="s">
        <v>49</v>
      </c>
      <c r="F179" s="45">
        <v>2017</v>
      </c>
      <c r="G179" s="49">
        <v>12000</v>
      </c>
      <c r="H179" s="45">
        <v>2027</v>
      </c>
      <c r="I179" s="49">
        <v>26000</v>
      </c>
      <c r="J179" s="45" t="s">
        <v>51</v>
      </c>
      <c r="K179" s="45" t="s">
        <v>69</v>
      </c>
      <c r="L179" s="45" t="s">
        <v>34</v>
      </c>
      <c r="M179" s="45"/>
      <c r="N179" s="45"/>
      <c r="O179" s="45"/>
      <c r="P179" s="45"/>
      <c r="Q179" s="45"/>
      <c r="R179" s="45"/>
    </row>
    <row r="180" spans="1:18" ht="37.5" x14ac:dyDescent="0.35">
      <c r="A180" s="44" t="s">
        <v>632</v>
      </c>
      <c r="B180" s="44"/>
      <c r="C180" s="45">
        <v>209</v>
      </c>
      <c r="D180" s="44" t="s">
        <v>640</v>
      </c>
      <c r="E180" s="45" t="s">
        <v>41</v>
      </c>
      <c r="F180" s="45">
        <v>2017</v>
      </c>
      <c r="G180" s="45">
        <v>30</v>
      </c>
      <c r="H180" s="45">
        <v>2027</v>
      </c>
      <c r="I180" s="45">
        <v>60</v>
      </c>
      <c r="J180" s="45" t="s">
        <v>281</v>
      </c>
      <c r="K180" s="45" t="s">
        <v>119</v>
      </c>
      <c r="L180" s="45" t="s">
        <v>34</v>
      </c>
      <c r="M180" s="45"/>
      <c r="N180" s="45"/>
      <c r="O180" s="45"/>
      <c r="P180" s="45"/>
      <c r="Q180" s="45"/>
      <c r="R180" s="45"/>
    </row>
    <row r="181" spans="1:18" x14ac:dyDescent="0.35">
      <c r="A181" s="44" t="s">
        <v>632</v>
      </c>
      <c r="B181" s="44"/>
      <c r="C181" s="45">
        <v>210</v>
      </c>
      <c r="D181" s="44" t="s">
        <v>642</v>
      </c>
      <c r="E181" s="45" t="s">
        <v>41</v>
      </c>
      <c r="F181" s="45">
        <v>2017</v>
      </c>
      <c r="G181" s="45">
        <v>37.5</v>
      </c>
      <c r="H181" s="45">
        <v>2027</v>
      </c>
      <c r="I181" s="45">
        <v>33.5</v>
      </c>
      <c r="J181" s="45" t="s">
        <v>51</v>
      </c>
      <c r="K181" s="45" t="s">
        <v>112</v>
      </c>
      <c r="L181" s="45" t="s">
        <v>34</v>
      </c>
      <c r="M181" s="45"/>
      <c r="N181" s="45"/>
      <c r="O181" s="45"/>
      <c r="P181" s="45"/>
      <c r="Q181" s="45"/>
      <c r="R181" s="45"/>
    </row>
    <row r="182" spans="1:18" ht="37.5" x14ac:dyDescent="0.35">
      <c r="A182" s="44" t="s">
        <v>632</v>
      </c>
      <c r="B182" s="44"/>
      <c r="C182" s="45">
        <v>211</v>
      </c>
      <c r="D182" s="44" t="s">
        <v>645</v>
      </c>
      <c r="E182" s="45" t="s">
        <v>41</v>
      </c>
      <c r="F182" s="45">
        <v>2017</v>
      </c>
      <c r="G182" s="45" t="s">
        <v>126</v>
      </c>
      <c r="H182" s="45">
        <v>2027</v>
      </c>
      <c r="I182" s="45">
        <v>90</v>
      </c>
      <c r="J182" s="45" t="s">
        <v>51</v>
      </c>
      <c r="K182" s="45" t="s">
        <v>112</v>
      </c>
      <c r="L182" s="45" t="s">
        <v>34</v>
      </c>
      <c r="M182" s="45"/>
      <c r="N182" s="45"/>
      <c r="O182" s="45"/>
      <c r="P182" s="45"/>
      <c r="Q182" s="45"/>
      <c r="R182" s="45"/>
    </row>
    <row r="183" spans="1:18" ht="37.5" x14ac:dyDescent="0.35">
      <c r="A183" s="44" t="s">
        <v>632</v>
      </c>
      <c r="B183" s="44"/>
      <c r="C183" s="45">
        <v>212</v>
      </c>
      <c r="D183" s="44" t="s">
        <v>647</v>
      </c>
      <c r="E183" s="45" t="s">
        <v>41</v>
      </c>
      <c r="F183" s="45">
        <v>2017</v>
      </c>
      <c r="G183" s="45" t="s">
        <v>126</v>
      </c>
      <c r="H183" s="45">
        <v>2027</v>
      </c>
      <c r="I183" s="45">
        <v>90</v>
      </c>
      <c r="J183" s="45" t="s">
        <v>51</v>
      </c>
      <c r="K183" s="45" t="s">
        <v>69</v>
      </c>
      <c r="L183" s="45" t="s">
        <v>34</v>
      </c>
      <c r="M183" s="45"/>
      <c r="N183" s="45"/>
      <c r="O183" s="45"/>
      <c r="P183" s="45"/>
      <c r="Q183" s="45"/>
      <c r="R183" s="45"/>
    </row>
    <row r="184" spans="1:18" ht="37.5" x14ac:dyDescent="0.35">
      <c r="A184" s="44" t="s">
        <v>632</v>
      </c>
      <c r="B184" s="44"/>
      <c r="C184" s="45">
        <v>213</v>
      </c>
      <c r="D184" s="44" t="s">
        <v>651</v>
      </c>
      <c r="E184" s="45" t="s">
        <v>41</v>
      </c>
      <c r="F184" s="45">
        <v>2017</v>
      </c>
      <c r="G184" s="45" t="s">
        <v>126</v>
      </c>
      <c r="H184" s="45">
        <v>2027</v>
      </c>
      <c r="I184" s="45">
        <v>90</v>
      </c>
      <c r="J184" s="45" t="s">
        <v>51</v>
      </c>
      <c r="K184" s="45" t="s">
        <v>69</v>
      </c>
      <c r="L184" s="45" t="s">
        <v>34</v>
      </c>
      <c r="M184" s="45"/>
      <c r="N184" s="45"/>
      <c r="O184" s="45"/>
      <c r="P184" s="45"/>
      <c r="Q184" s="45"/>
      <c r="R184" s="45"/>
    </row>
    <row r="185" spans="1:18" ht="37.5" x14ac:dyDescent="0.35">
      <c r="A185" s="44" t="s">
        <v>632</v>
      </c>
      <c r="B185" s="44"/>
      <c r="C185" s="45">
        <v>214</v>
      </c>
      <c r="D185" s="44" t="s">
        <v>653</v>
      </c>
      <c r="E185" s="45" t="s">
        <v>41</v>
      </c>
      <c r="F185" s="45">
        <v>2017</v>
      </c>
      <c r="G185" s="45" t="s">
        <v>126</v>
      </c>
      <c r="H185" s="45">
        <v>2027</v>
      </c>
      <c r="I185" s="45">
        <v>90</v>
      </c>
      <c r="J185" s="45" t="s">
        <v>51</v>
      </c>
      <c r="K185" s="45" t="s">
        <v>69</v>
      </c>
      <c r="L185" s="45" t="s">
        <v>34</v>
      </c>
      <c r="M185" s="45"/>
      <c r="N185" s="45"/>
      <c r="O185" s="45"/>
      <c r="P185" s="45"/>
      <c r="Q185" s="45"/>
      <c r="R185" s="45"/>
    </row>
    <row r="186" spans="1:18" ht="50" x14ac:dyDescent="0.35">
      <c r="A186" s="44" t="s">
        <v>656</v>
      </c>
      <c r="B186" s="44"/>
      <c r="C186" s="45">
        <v>215</v>
      </c>
      <c r="D186" s="44" t="s">
        <v>657</v>
      </c>
      <c r="E186" s="45" t="s">
        <v>101</v>
      </c>
      <c r="F186" s="45">
        <v>2024</v>
      </c>
      <c r="G186" s="49">
        <v>2273</v>
      </c>
      <c r="H186" s="45">
        <v>2030</v>
      </c>
      <c r="I186" s="45">
        <v>0</v>
      </c>
      <c r="J186" s="45" t="s">
        <v>134</v>
      </c>
      <c r="K186" s="45" t="s">
        <v>151</v>
      </c>
      <c r="L186" s="45" t="s">
        <v>34</v>
      </c>
      <c r="M186" s="45"/>
      <c r="N186" s="45"/>
      <c r="O186" s="45"/>
      <c r="P186" s="45"/>
      <c r="Q186" s="45"/>
      <c r="R186" s="45"/>
    </row>
    <row r="187" spans="1:18" ht="25" x14ac:dyDescent="0.35">
      <c r="A187" s="44" t="s">
        <v>662</v>
      </c>
      <c r="B187" s="44"/>
      <c r="C187" s="45">
        <v>216</v>
      </c>
      <c r="D187" s="44" t="s">
        <v>663</v>
      </c>
      <c r="E187" s="45" t="s">
        <v>41</v>
      </c>
      <c r="F187" s="45">
        <v>2019</v>
      </c>
      <c r="G187" s="45" t="s">
        <v>126</v>
      </c>
      <c r="H187" s="45">
        <v>2030</v>
      </c>
      <c r="I187" s="45">
        <v>10</v>
      </c>
      <c r="J187" s="45" t="s">
        <v>51</v>
      </c>
      <c r="K187" s="45" t="s">
        <v>112</v>
      </c>
      <c r="L187" s="45" t="s">
        <v>34</v>
      </c>
      <c r="M187" s="45"/>
      <c r="N187" s="45"/>
      <c r="O187" s="45"/>
      <c r="P187" s="45"/>
      <c r="Q187" s="45"/>
      <c r="R187" s="45"/>
    </row>
    <row r="188" spans="1:18" ht="25" x14ac:dyDescent="0.35">
      <c r="A188" s="44" t="s">
        <v>662</v>
      </c>
      <c r="B188" s="44"/>
      <c r="C188" s="45">
        <v>217</v>
      </c>
      <c r="D188" s="44" t="s">
        <v>666</v>
      </c>
      <c r="E188" s="45" t="s">
        <v>41</v>
      </c>
      <c r="F188" s="45">
        <v>2021</v>
      </c>
      <c r="G188" s="45" t="s">
        <v>126</v>
      </c>
      <c r="H188" s="45">
        <v>2025</v>
      </c>
      <c r="I188" s="45">
        <v>-20</v>
      </c>
      <c r="J188" s="45" t="s">
        <v>43</v>
      </c>
      <c r="K188" s="45" t="s">
        <v>112</v>
      </c>
      <c r="L188" s="45" t="s">
        <v>34</v>
      </c>
      <c r="M188" s="45"/>
      <c r="N188" s="45"/>
      <c r="O188" s="45"/>
      <c r="P188" s="45"/>
      <c r="Q188" s="45"/>
      <c r="R188" s="45"/>
    </row>
    <row r="189" spans="1:18" ht="37.5" x14ac:dyDescent="0.35">
      <c r="A189" s="44" t="s">
        <v>662</v>
      </c>
      <c r="B189" s="44"/>
      <c r="C189" s="45">
        <v>218</v>
      </c>
      <c r="D189" s="44" t="s">
        <v>669</v>
      </c>
      <c r="E189" s="45" t="s">
        <v>41</v>
      </c>
      <c r="F189" s="45" t="s">
        <v>126</v>
      </c>
      <c r="G189" s="45" t="s">
        <v>126</v>
      </c>
      <c r="H189" s="45">
        <v>2025</v>
      </c>
      <c r="I189" s="45">
        <v>25</v>
      </c>
      <c r="J189" s="45" t="s">
        <v>43</v>
      </c>
      <c r="K189" s="45" t="s">
        <v>112</v>
      </c>
      <c r="L189" s="45" t="s">
        <v>34</v>
      </c>
      <c r="M189" s="45"/>
      <c r="N189" s="45"/>
      <c r="O189" s="45"/>
      <c r="P189" s="45"/>
      <c r="Q189" s="45"/>
      <c r="R189" s="45"/>
    </row>
    <row r="190" spans="1:18" ht="25" x14ac:dyDescent="0.35">
      <c r="A190" s="44" t="s">
        <v>662</v>
      </c>
      <c r="B190" s="44"/>
      <c r="C190" s="45">
        <v>219</v>
      </c>
      <c r="D190" s="44" t="s">
        <v>672</v>
      </c>
      <c r="E190" s="45" t="s">
        <v>41</v>
      </c>
      <c r="F190" s="45">
        <v>2021</v>
      </c>
      <c r="G190" s="45" t="s">
        <v>126</v>
      </c>
      <c r="H190" s="45">
        <v>2030</v>
      </c>
      <c r="I190" s="45">
        <v>10</v>
      </c>
      <c r="J190" s="45" t="s">
        <v>51</v>
      </c>
      <c r="K190" s="45" t="s">
        <v>160</v>
      </c>
      <c r="L190" s="45" t="s">
        <v>34</v>
      </c>
      <c r="M190" s="45"/>
      <c r="N190" s="45"/>
      <c r="O190" s="45"/>
      <c r="P190" s="45"/>
      <c r="Q190" s="45"/>
      <c r="R190" s="45"/>
    </row>
    <row r="191" spans="1:18" ht="37.5" x14ac:dyDescent="0.35">
      <c r="A191" s="44" t="s">
        <v>662</v>
      </c>
      <c r="B191" s="44"/>
      <c r="C191" s="45">
        <v>220</v>
      </c>
      <c r="D191" s="44" t="s">
        <v>673</v>
      </c>
      <c r="E191" s="45" t="s">
        <v>101</v>
      </c>
      <c r="F191" s="45">
        <v>2019</v>
      </c>
      <c r="G191" s="45" t="s">
        <v>126</v>
      </c>
      <c r="H191" s="45">
        <v>2030</v>
      </c>
      <c r="I191" s="45" t="s">
        <v>674</v>
      </c>
      <c r="J191" s="45" t="s">
        <v>51</v>
      </c>
      <c r="K191" s="45" t="s">
        <v>160</v>
      </c>
      <c r="L191" s="45" t="s">
        <v>34</v>
      </c>
      <c r="M191" s="45"/>
      <c r="N191" s="45"/>
      <c r="O191" s="45"/>
      <c r="P191" s="45"/>
      <c r="Q191" s="45"/>
      <c r="R191" s="45"/>
    </row>
    <row r="192" spans="1:18" ht="25" x14ac:dyDescent="0.35">
      <c r="A192" s="44" t="s">
        <v>662</v>
      </c>
      <c r="B192" s="44"/>
      <c r="C192" s="45">
        <v>221</v>
      </c>
      <c r="D192" s="44" t="s">
        <v>675</v>
      </c>
      <c r="E192" s="45" t="s">
        <v>41</v>
      </c>
      <c r="F192" s="45">
        <v>2019</v>
      </c>
      <c r="G192" s="45">
        <v>100</v>
      </c>
      <c r="H192" s="45">
        <v>2025</v>
      </c>
      <c r="I192" s="45">
        <v>120</v>
      </c>
      <c r="J192" s="45" t="s">
        <v>159</v>
      </c>
      <c r="K192" s="45" t="s">
        <v>160</v>
      </c>
      <c r="L192" s="45" t="s">
        <v>34</v>
      </c>
      <c r="M192" s="45"/>
      <c r="N192" s="45"/>
      <c r="O192" s="45"/>
      <c r="P192" s="45"/>
      <c r="Q192" s="45"/>
      <c r="R192" s="45"/>
    </row>
    <row r="193" spans="1:18" ht="37.5" x14ac:dyDescent="0.35">
      <c r="A193" s="44" t="s">
        <v>662</v>
      </c>
      <c r="B193" s="44"/>
      <c r="C193" s="45">
        <v>222</v>
      </c>
      <c r="D193" s="44" t="s">
        <v>676</v>
      </c>
      <c r="E193" s="45" t="s">
        <v>41</v>
      </c>
      <c r="F193" s="45">
        <v>2019</v>
      </c>
      <c r="G193" s="45">
        <v>100</v>
      </c>
      <c r="H193" s="45">
        <v>2025</v>
      </c>
      <c r="I193" s="45">
        <v>90</v>
      </c>
      <c r="J193" s="45" t="s">
        <v>61</v>
      </c>
      <c r="K193" s="45" t="s">
        <v>160</v>
      </c>
      <c r="L193" s="45" t="s">
        <v>34</v>
      </c>
      <c r="M193" s="45"/>
      <c r="N193" s="45"/>
      <c r="O193" s="45"/>
      <c r="P193" s="45"/>
      <c r="Q193" s="45"/>
      <c r="R193" s="45"/>
    </row>
    <row r="194" spans="1:18" ht="25" x14ac:dyDescent="0.35">
      <c r="A194" s="44" t="s">
        <v>662</v>
      </c>
      <c r="B194" s="44"/>
      <c r="C194" s="45">
        <v>223</v>
      </c>
      <c r="D194" s="44" t="s">
        <v>677</v>
      </c>
      <c r="E194" s="45" t="s">
        <v>41</v>
      </c>
      <c r="F194" s="45">
        <v>2019</v>
      </c>
      <c r="G194" s="45">
        <v>100</v>
      </c>
      <c r="H194" s="45">
        <v>2025</v>
      </c>
      <c r="I194" s="45">
        <v>60</v>
      </c>
      <c r="J194" s="45" t="s">
        <v>159</v>
      </c>
      <c r="K194" s="45" t="s">
        <v>421</v>
      </c>
      <c r="L194" s="45" t="s">
        <v>34</v>
      </c>
      <c r="M194" s="45"/>
      <c r="N194" s="45"/>
      <c r="O194" s="45"/>
      <c r="P194" s="45"/>
      <c r="Q194" s="45"/>
      <c r="R194" s="45"/>
    </row>
    <row r="195" spans="1:18" ht="37.5" x14ac:dyDescent="0.35">
      <c r="A195" s="44" t="s">
        <v>662</v>
      </c>
      <c r="B195" s="44"/>
      <c r="C195" s="45">
        <v>224</v>
      </c>
      <c r="D195" s="44" t="s">
        <v>679</v>
      </c>
      <c r="E195" s="45" t="s">
        <v>41</v>
      </c>
      <c r="F195" s="45">
        <v>2019</v>
      </c>
      <c r="G195" s="45" t="s">
        <v>126</v>
      </c>
      <c r="H195" s="45">
        <v>2030</v>
      </c>
      <c r="I195" s="45">
        <v>40</v>
      </c>
      <c r="J195" s="45" t="s">
        <v>159</v>
      </c>
      <c r="K195" s="45" t="s">
        <v>160</v>
      </c>
      <c r="L195" s="45" t="s">
        <v>34</v>
      </c>
      <c r="M195" s="45"/>
      <c r="N195" s="45"/>
      <c r="O195" s="45"/>
      <c r="P195" s="45"/>
      <c r="Q195" s="45"/>
      <c r="R195" s="45"/>
    </row>
    <row r="196" spans="1:18" ht="25" x14ac:dyDescent="0.35">
      <c r="A196" s="44" t="s">
        <v>662</v>
      </c>
      <c r="B196" s="44"/>
      <c r="C196" s="45">
        <v>225</v>
      </c>
      <c r="D196" s="44" t="s">
        <v>680</v>
      </c>
      <c r="E196" s="45" t="s">
        <v>41</v>
      </c>
      <c r="F196" s="45">
        <v>2019</v>
      </c>
      <c r="G196" s="45">
        <v>100</v>
      </c>
      <c r="H196" s="45">
        <v>2030</v>
      </c>
      <c r="I196" s="45">
        <v>150</v>
      </c>
      <c r="J196" s="45" t="s">
        <v>159</v>
      </c>
      <c r="K196" s="45" t="s">
        <v>160</v>
      </c>
      <c r="L196" s="45" t="s">
        <v>34</v>
      </c>
      <c r="M196" s="45"/>
      <c r="N196" s="45"/>
      <c r="O196" s="45"/>
      <c r="P196" s="45"/>
      <c r="Q196" s="45"/>
      <c r="R196" s="45"/>
    </row>
    <row r="197" spans="1:18" ht="25" x14ac:dyDescent="0.35">
      <c r="A197" s="44" t="s">
        <v>662</v>
      </c>
      <c r="B197" s="44"/>
      <c r="C197" s="45">
        <v>226</v>
      </c>
      <c r="D197" s="44" t="s">
        <v>681</v>
      </c>
      <c r="E197" s="45" t="s">
        <v>41</v>
      </c>
      <c r="F197" s="45">
        <v>2019</v>
      </c>
      <c r="G197" s="45">
        <v>100</v>
      </c>
      <c r="H197" s="45">
        <v>2030</v>
      </c>
      <c r="I197" s="45">
        <v>140</v>
      </c>
      <c r="J197" s="45" t="s">
        <v>159</v>
      </c>
      <c r="K197" s="45" t="s">
        <v>160</v>
      </c>
      <c r="L197" s="45" t="s">
        <v>34</v>
      </c>
      <c r="M197" s="45"/>
      <c r="N197" s="45"/>
      <c r="O197" s="45"/>
      <c r="P197" s="45"/>
      <c r="Q197" s="45"/>
      <c r="R197" s="45"/>
    </row>
    <row r="198" spans="1:18" ht="25" x14ac:dyDescent="0.35">
      <c r="A198" s="44" t="s">
        <v>662</v>
      </c>
      <c r="B198" s="44"/>
      <c r="C198" s="45">
        <v>227</v>
      </c>
      <c r="D198" s="44" t="s">
        <v>682</v>
      </c>
      <c r="E198" s="45" t="s">
        <v>41</v>
      </c>
      <c r="F198" s="45">
        <v>2019</v>
      </c>
      <c r="G198" s="45">
        <v>100</v>
      </c>
      <c r="H198" s="45">
        <v>2025</v>
      </c>
      <c r="I198" s="45">
        <v>85</v>
      </c>
      <c r="J198" s="45" t="s">
        <v>159</v>
      </c>
      <c r="K198" s="45" t="s">
        <v>160</v>
      </c>
      <c r="L198" s="45" t="s">
        <v>34</v>
      </c>
      <c r="M198" s="45"/>
      <c r="N198" s="45"/>
      <c r="O198" s="45"/>
      <c r="P198" s="45"/>
      <c r="Q198" s="45"/>
      <c r="R198" s="45"/>
    </row>
    <row r="199" spans="1:18" ht="25" x14ac:dyDescent="0.35">
      <c r="A199" s="44" t="s">
        <v>662</v>
      </c>
      <c r="B199" s="44"/>
      <c r="C199" s="45">
        <v>228</v>
      </c>
      <c r="D199" s="44" t="s">
        <v>683</v>
      </c>
      <c r="E199" s="45" t="s">
        <v>41</v>
      </c>
      <c r="F199" s="45">
        <v>2019</v>
      </c>
      <c r="G199" s="45" t="s">
        <v>126</v>
      </c>
      <c r="H199" s="45">
        <v>2030</v>
      </c>
      <c r="I199" s="45">
        <v>50</v>
      </c>
      <c r="J199" s="45" t="s">
        <v>159</v>
      </c>
      <c r="K199" s="45" t="s">
        <v>160</v>
      </c>
      <c r="L199" s="45" t="s">
        <v>34</v>
      </c>
      <c r="M199" s="45"/>
      <c r="N199" s="45"/>
      <c r="O199" s="45"/>
      <c r="P199" s="45"/>
      <c r="Q199" s="45"/>
      <c r="R199" s="45"/>
    </row>
    <row r="200" spans="1:18" ht="25" x14ac:dyDescent="0.35">
      <c r="A200" s="44" t="s">
        <v>662</v>
      </c>
      <c r="B200" s="44"/>
      <c r="C200" s="45">
        <v>229</v>
      </c>
      <c r="D200" s="44" t="s">
        <v>684</v>
      </c>
      <c r="E200" s="45" t="s">
        <v>41</v>
      </c>
      <c r="F200" s="45">
        <v>2019</v>
      </c>
      <c r="G200" s="45" t="s">
        <v>126</v>
      </c>
      <c r="H200" s="45">
        <v>2030</v>
      </c>
      <c r="I200" s="45">
        <v>90</v>
      </c>
      <c r="J200" s="45" t="s">
        <v>159</v>
      </c>
      <c r="K200" s="45" t="s">
        <v>160</v>
      </c>
      <c r="L200" s="45" t="s">
        <v>34</v>
      </c>
      <c r="M200" s="45"/>
      <c r="N200" s="45"/>
      <c r="O200" s="45"/>
      <c r="P200" s="45"/>
      <c r="Q200" s="45"/>
      <c r="R200" s="45"/>
    </row>
    <row r="201" spans="1:18" ht="25" x14ac:dyDescent="0.35">
      <c r="A201" s="44" t="s">
        <v>662</v>
      </c>
      <c r="B201" s="44"/>
      <c r="C201" s="45">
        <v>230</v>
      </c>
      <c r="D201" s="44" t="s">
        <v>685</v>
      </c>
      <c r="E201" s="45" t="s">
        <v>41</v>
      </c>
      <c r="F201" s="45">
        <v>2015</v>
      </c>
      <c r="G201" s="45">
        <v>100</v>
      </c>
      <c r="H201" s="45">
        <v>2025</v>
      </c>
      <c r="I201" s="45">
        <v>110</v>
      </c>
      <c r="J201" s="45" t="s">
        <v>43</v>
      </c>
      <c r="K201" s="45" t="s">
        <v>160</v>
      </c>
      <c r="L201" s="45" t="s">
        <v>34</v>
      </c>
      <c r="M201" s="45"/>
      <c r="N201" s="45"/>
      <c r="O201" s="45"/>
      <c r="P201" s="45"/>
      <c r="Q201" s="45"/>
      <c r="R201" s="45"/>
    </row>
    <row r="202" spans="1:18" ht="25" x14ac:dyDescent="0.35">
      <c r="A202" s="44" t="s">
        <v>662</v>
      </c>
      <c r="B202" s="44"/>
      <c r="C202" s="45">
        <v>231</v>
      </c>
      <c r="D202" s="44" t="s">
        <v>686</v>
      </c>
      <c r="E202" s="45" t="s">
        <v>41</v>
      </c>
      <c r="F202" s="45">
        <v>2015</v>
      </c>
      <c r="G202" s="45">
        <v>100</v>
      </c>
      <c r="H202" s="45">
        <v>2025</v>
      </c>
      <c r="I202" s="45">
        <v>150</v>
      </c>
      <c r="J202" s="45" t="s">
        <v>43</v>
      </c>
      <c r="K202" s="45" t="s">
        <v>160</v>
      </c>
      <c r="L202" s="45" t="s">
        <v>34</v>
      </c>
      <c r="M202" s="45"/>
      <c r="N202" s="45"/>
      <c r="O202" s="45"/>
      <c r="P202" s="45"/>
      <c r="Q202" s="45"/>
      <c r="R202" s="45"/>
    </row>
    <row r="203" spans="1:18" ht="25" x14ac:dyDescent="0.35">
      <c r="A203" s="44" t="s">
        <v>662</v>
      </c>
      <c r="B203" s="44"/>
      <c r="C203" s="45">
        <v>232</v>
      </c>
      <c r="D203" s="44" t="s">
        <v>687</v>
      </c>
      <c r="E203" s="45" t="s">
        <v>41</v>
      </c>
      <c r="F203" s="45">
        <v>2019</v>
      </c>
      <c r="G203" s="45">
        <v>100</v>
      </c>
      <c r="H203" s="45">
        <v>2025</v>
      </c>
      <c r="I203" s="45">
        <v>105</v>
      </c>
      <c r="J203" s="45" t="s">
        <v>43</v>
      </c>
      <c r="K203" s="45" t="s">
        <v>112</v>
      </c>
      <c r="L203" s="45" t="s">
        <v>34</v>
      </c>
      <c r="M203" s="45"/>
      <c r="N203" s="45"/>
      <c r="O203" s="45"/>
      <c r="P203" s="45"/>
      <c r="Q203" s="45"/>
      <c r="R203" s="45"/>
    </row>
    <row r="204" spans="1:18" ht="37.5" x14ac:dyDescent="0.35">
      <c r="A204" s="44" t="s">
        <v>689</v>
      </c>
      <c r="B204" s="44" t="s">
        <v>691</v>
      </c>
      <c r="C204" s="45">
        <v>233</v>
      </c>
      <c r="D204" s="44" t="s">
        <v>692</v>
      </c>
      <c r="E204" s="45" t="s">
        <v>41</v>
      </c>
      <c r="F204" s="45">
        <v>2020</v>
      </c>
      <c r="G204" s="45">
        <v>0</v>
      </c>
      <c r="H204" s="45">
        <v>2040</v>
      </c>
      <c r="I204" s="45">
        <v>18.600000000000001</v>
      </c>
      <c r="J204" s="45" t="s">
        <v>82</v>
      </c>
      <c r="K204" s="45" t="s">
        <v>83</v>
      </c>
      <c r="L204" s="45" t="s">
        <v>34</v>
      </c>
      <c r="M204" s="45">
        <v>2030</v>
      </c>
      <c r="N204" s="45">
        <v>10</v>
      </c>
      <c r="O204" s="45"/>
      <c r="P204" s="45"/>
      <c r="Q204" s="45"/>
      <c r="R204" s="45"/>
    </row>
    <row r="205" spans="1:18" ht="25" x14ac:dyDescent="0.35">
      <c r="A205" s="44" t="s">
        <v>723</v>
      </c>
      <c r="B205" s="44"/>
      <c r="C205" s="45">
        <v>254</v>
      </c>
      <c r="D205" s="44" t="s">
        <v>724</v>
      </c>
      <c r="E205" s="45" t="s">
        <v>41</v>
      </c>
      <c r="F205" s="45">
        <v>2024</v>
      </c>
      <c r="G205" s="45">
        <v>0.08</v>
      </c>
      <c r="H205" s="45">
        <v>2029</v>
      </c>
      <c r="I205" s="46">
        <v>2.12</v>
      </c>
      <c r="J205" s="45" t="s">
        <v>43</v>
      </c>
      <c r="K205" s="45" t="s">
        <v>33</v>
      </c>
      <c r="L205" s="45" t="s">
        <v>34</v>
      </c>
      <c r="M205" s="45"/>
      <c r="N205" s="45"/>
      <c r="O205" s="45"/>
      <c r="P205" s="45"/>
      <c r="Q205" s="45"/>
      <c r="R205" s="45"/>
    </row>
    <row r="206" spans="1:18" ht="37.5" x14ac:dyDescent="0.35">
      <c r="A206" s="44" t="s">
        <v>723</v>
      </c>
      <c r="B206" s="44"/>
      <c r="C206" s="45">
        <v>255</v>
      </c>
      <c r="D206" s="44" t="s">
        <v>725</v>
      </c>
      <c r="E206" s="45" t="s">
        <v>41</v>
      </c>
      <c r="F206" s="45">
        <v>2024</v>
      </c>
      <c r="G206" s="45">
        <v>93.02</v>
      </c>
      <c r="H206" s="45">
        <v>2028</v>
      </c>
      <c r="I206" s="46">
        <v>96.05</v>
      </c>
      <c r="J206" s="45" t="s">
        <v>43</v>
      </c>
      <c r="K206" s="45" t="s">
        <v>33</v>
      </c>
      <c r="L206" s="45" t="s">
        <v>34</v>
      </c>
      <c r="M206" s="45"/>
      <c r="N206" s="45"/>
      <c r="O206" s="45"/>
      <c r="P206" s="45"/>
      <c r="Q206" s="45"/>
      <c r="R206" s="45"/>
    </row>
    <row r="207" spans="1:18" ht="37.5" x14ac:dyDescent="0.35">
      <c r="A207" s="44" t="s">
        <v>723</v>
      </c>
      <c r="B207" s="44"/>
      <c r="C207" s="45">
        <v>256</v>
      </c>
      <c r="D207" s="44" t="s">
        <v>726</v>
      </c>
      <c r="E207" s="45" t="s">
        <v>41</v>
      </c>
      <c r="F207" s="45">
        <v>2024</v>
      </c>
      <c r="G207" s="45">
        <v>162</v>
      </c>
      <c r="H207" s="45">
        <v>2028</v>
      </c>
      <c r="I207" s="49">
        <v>162</v>
      </c>
      <c r="J207" s="45" t="s">
        <v>43</v>
      </c>
      <c r="K207" s="45" t="s">
        <v>33</v>
      </c>
      <c r="L207" s="45" t="s">
        <v>34</v>
      </c>
      <c r="M207" s="45"/>
      <c r="N207" s="45"/>
      <c r="O207" s="45"/>
      <c r="P207" s="45"/>
      <c r="Q207" s="45"/>
      <c r="R207" s="45"/>
    </row>
    <row r="208" spans="1:18" ht="37.5" x14ac:dyDescent="0.35">
      <c r="A208" s="44" t="s">
        <v>723</v>
      </c>
      <c r="B208" s="44"/>
      <c r="C208" s="45">
        <v>257</v>
      </c>
      <c r="D208" s="44" t="s">
        <v>727</v>
      </c>
      <c r="E208" s="45" t="s">
        <v>41</v>
      </c>
      <c r="F208" s="45">
        <v>2024</v>
      </c>
      <c r="G208" s="45">
        <v>0.74</v>
      </c>
      <c r="H208" s="45">
        <v>2029</v>
      </c>
      <c r="I208" s="46">
        <v>13.53</v>
      </c>
      <c r="J208" s="45" t="s">
        <v>43</v>
      </c>
      <c r="K208" s="45" t="s">
        <v>33</v>
      </c>
      <c r="L208" s="45" t="s">
        <v>34</v>
      </c>
      <c r="M208" s="45"/>
      <c r="N208" s="45"/>
      <c r="O208" s="45"/>
      <c r="P208" s="45"/>
      <c r="Q208" s="45"/>
      <c r="R208" s="45"/>
    </row>
    <row r="209" spans="1:18" ht="50" x14ac:dyDescent="0.35">
      <c r="A209" s="44" t="s">
        <v>723</v>
      </c>
      <c r="B209" s="44"/>
      <c r="C209" s="45">
        <v>258</v>
      </c>
      <c r="D209" s="44" t="s">
        <v>728</v>
      </c>
      <c r="E209" s="45" t="s">
        <v>41</v>
      </c>
      <c r="F209" s="45">
        <v>2024</v>
      </c>
      <c r="G209" s="45">
        <v>36.29</v>
      </c>
      <c r="H209" s="45">
        <v>2029</v>
      </c>
      <c r="I209" s="46">
        <v>38.909999999999997</v>
      </c>
      <c r="J209" s="45" t="s">
        <v>43</v>
      </c>
      <c r="K209" s="45" t="s">
        <v>421</v>
      </c>
      <c r="L209" s="45" t="s">
        <v>34</v>
      </c>
      <c r="M209" s="45"/>
      <c r="N209" s="45"/>
      <c r="O209" s="45"/>
      <c r="P209" s="45"/>
      <c r="Q209" s="45"/>
      <c r="R209" s="45"/>
    </row>
    <row r="210" spans="1:18" ht="37.5" x14ac:dyDescent="0.35">
      <c r="A210" s="44" t="s">
        <v>723</v>
      </c>
      <c r="B210" s="44"/>
      <c r="C210" s="45">
        <v>259</v>
      </c>
      <c r="D210" s="44" t="s">
        <v>729</v>
      </c>
      <c r="E210" s="45" t="s">
        <v>41</v>
      </c>
      <c r="F210" s="45">
        <v>2024</v>
      </c>
      <c r="G210" s="45">
        <v>4.3899999999999997</v>
      </c>
      <c r="H210" s="45">
        <v>2028</v>
      </c>
      <c r="I210" s="46">
        <v>4.47</v>
      </c>
      <c r="J210" s="45" t="s">
        <v>43</v>
      </c>
      <c r="K210" s="45" t="s">
        <v>197</v>
      </c>
      <c r="L210" s="45" t="s">
        <v>34</v>
      </c>
      <c r="M210" s="45"/>
      <c r="N210" s="45"/>
      <c r="O210" s="45"/>
      <c r="P210" s="45"/>
      <c r="Q210" s="45"/>
      <c r="R210" s="45"/>
    </row>
    <row r="211" spans="1:18" ht="50" x14ac:dyDescent="0.35">
      <c r="A211" s="44" t="s">
        <v>723</v>
      </c>
      <c r="B211" s="44"/>
      <c r="C211" s="45">
        <v>260</v>
      </c>
      <c r="D211" s="44" t="s">
        <v>731</v>
      </c>
      <c r="E211" s="45" t="s">
        <v>41</v>
      </c>
      <c r="F211" s="45">
        <v>2024</v>
      </c>
      <c r="G211" s="45">
        <v>27.76</v>
      </c>
      <c r="H211" s="45">
        <v>2029</v>
      </c>
      <c r="I211" s="46">
        <v>28.87</v>
      </c>
      <c r="J211" s="45" t="s">
        <v>43</v>
      </c>
      <c r="K211" s="45" t="s">
        <v>33</v>
      </c>
      <c r="L211" s="45" t="s">
        <v>34</v>
      </c>
      <c r="M211" s="45"/>
      <c r="N211" s="45"/>
      <c r="O211" s="45"/>
      <c r="P211" s="45"/>
      <c r="Q211" s="45"/>
      <c r="R211" s="45"/>
    </row>
    <row r="212" spans="1:18" ht="50" x14ac:dyDescent="0.35">
      <c r="A212" s="44" t="s">
        <v>723</v>
      </c>
      <c r="B212" s="44"/>
      <c r="C212" s="45">
        <v>261</v>
      </c>
      <c r="D212" s="44" t="s">
        <v>732</v>
      </c>
      <c r="E212" s="45" t="s">
        <v>41</v>
      </c>
      <c r="F212" s="45">
        <v>2024</v>
      </c>
      <c r="G212" s="45">
        <v>11.96</v>
      </c>
      <c r="H212" s="45">
        <v>2028</v>
      </c>
      <c r="I212" s="46">
        <v>12.13</v>
      </c>
      <c r="J212" s="45" t="s">
        <v>43</v>
      </c>
      <c r="K212" s="45" t="s">
        <v>33</v>
      </c>
      <c r="L212" s="45" t="s">
        <v>34</v>
      </c>
      <c r="M212" s="45"/>
      <c r="N212" s="45"/>
      <c r="O212" s="45"/>
      <c r="P212" s="45"/>
      <c r="Q212" s="45"/>
      <c r="R212" s="45"/>
    </row>
    <row r="213" spans="1:18" ht="62.5" x14ac:dyDescent="0.35">
      <c r="A213" s="44" t="s">
        <v>723</v>
      </c>
      <c r="B213" s="44"/>
      <c r="C213" s="45">
        <v>262</v>
      </c>
      <c r="D213" s="44" t="s">
        <v>733</v>
      </c>
      <c r="E213" s="45" t="s">
        <v>41</v>
      </c>
      <c r="F213" s="45">
        <v>2024</v>
      </c>
      <c r="G213" s="45">
        <v>26.72</v>
      </c>
      <c r="H213" s="45">
        <v>2029</v>
      </c>
      <c r="I213" s="46">
        <v>27.42</v>
      </c>
      <c r="J213" s="45" t="s">
        <v>43</v>
      </c>
      <c r="K213" s="45" t="s">
        <v>33</v>
      </c>
      <c r="L213" s="45" t="s">
        <v>34</v>
      </c>
      <c r="M213" s="45"/>
      <c r="N213" s="45"/>
      <c r="O213" s="45"/>
      <c r="P213" s="45"/>
      <c r="Q213" s="45"/>
      <c r="R213" s="45"/>
    </row>
    <row r="214" spans="1:18" ht="37.5" x14ac:dyDescent="0.35">
      <c r="A214" s="44" t="s">
        <v>723</v>
      </c>
      <c r="B214" s="44"/>
      <c r="C214" s="45">
        <v>263</v>
      </c>
      <c r="D214" s="44" t="s">
        <v>734</v>
      </c>
      <c r="E214" s="45" t="s">
        <v>41</v>
      </c>
      <c r="F214" s="45">
        <v>2024</v>
      </c>
      <c r="G214" s="45">
        <v>12.61</v>
      </c>
      <c r="H214" s="45">
        <v>2029</v>
      </c>
      <c r="I214" s="46">
        <v>13.51</v>
      </c>
      <c r="J214" s="45" t="s">
        <v>43</v>
      </c>
      <c r="K214" s="45" t="s">
        <v>188</v>
      </c>
      <c r="L214" s="45" t="s">
        <v>34</v>
      </c>
      <c r="M214" s="45"/>
      <c r="N214" s="45"/>
      <c r="O214" s="45"/>
      <c r="P214" s="45"/>
      <c r="Q214" s="45"/>
      <c r="R214" s="45"/>
    </row>
    <row r="215" spans="1:18" ht="37.5" x14ac:dyDescent="0.35">
      <c r="A215" s="44" t="s">
        <v>723</v>
      </c>
      <c r="B215" s="44"/>
      <c r="C215" s="45">
        <v>264</v>
      </c>
      <c r="D215" s="44" t="s">
        <v>736</v>
      </c>
      <c r="E215" s="45" t="s">
        <v>41</v>
      </c>
      <c r="F215" s="45">
        <v>2024</v>
      </c>
      <c r="G215" s="45">
        <v>5.54</v>
      </c>
      <c r="H215" s="45">
        <v>2029</v>
      </c>
      <c r="I215" s="46">
        <v>6.44</v>
      </c>
      <c r="J215" s="45" t="s">
        <v>43</v>
      </c>
      <c r="K215" s="45" t="s">
        <v>112</v>
      </c>
      <c r="L215" s="45" t="s">
        <v>34</v>
      </c>
      <c r="M215" s="45"/>
      <c r="N215" s="45"/>
      <c r="O215" s="45"/>
      <c r="P215" s="45"/>
      <c r="Q215" s="45"/>
      <c r="R215" s="45"/>
    </row>
    <row r="216" spans="1:18" ht="50" x14ac:dyDescent="0.35">
      <c r="A216" s="44" t="s">
        <v>723</v>
      </c>
      <c r="B216" s="44"/>
      <c r="C216" s="45">
        <v>265</v>
      </c>
      <c r="D216" s="44" t="s">
        <v>737</v>
      </c>
      <c r="E216" s="45" t="s">
        <v>41</v>
      </c>
      <c r="F216" s="45">
        <v>2023</v>
      </c>
      <c r="G216" s="45">
        <v>1.1599999999999999</v>
      </c>
      <c r="H216" s="45">
        <v>2029</v>
      </c>
      <c r="I216" s="46">
        <v>2.75</v>
      </c>
      <c r="J216" s="45" t="s">
        <v>43</v>
      </c>
      <c r="K216" s="45" t="s">
        <v>33</v>
      </c>
      <c r="L216" s="45" t="s">
        <v>34</v>
      </c>
      <c r="M216" s="45"/>
      <c r="N216" s="45"/>
      <c r="O216" s="45"/>
      <c r="P216" s="45"/>
      <c r="Q216" s="45"/>
      <c r="R216" s="45"/>
    </row>
    <row r="217" spans="1:18" ht="37.5" x14ac:dyDescent="0.35">
      <c r="A217" s="44" t="s">
        <v>740</v>
      </c>
      <c r="B217" s="44" t="s">
        <v>691</v>
      </c>
      <c r="C217" s="45">
        <v>266</v>
      </c>
      <c r="D217" s="44" t="s">
        <v>741</v>
      </c>
      <c r="E217" s="45" t="s">
        <v>742</v>
      </c>
      <c r="F217" s="45">
        <v>2020</v>
      </c>
      <c r="G217" s="45">
        <v>128</v>
      </c>
      <c r="H217" s="45">
        <v>2030</v>
      </c>
      <c r="I217" s="46" t="s">
        <v>743</v>
      </c>
      <c r="J217" s="45" t="s">
        <v>159</v>
      </c>
      <c r="K217" s="45" t="s">
        <v>197</v>
      </c>
      <c r="L217" s="45" t="s">
        <v>34</v>
      </c>
      <c r="M217" s="45">
        <v>2026</v>
      </c>
      <c r="N217" s="46" t="s">
        <v>745</v>
      </c>
      <c r="O217" s="45"/>
      <c r="P217" s="45"/>
      <c r="Q217" s="45"/>
      <c r="R217" s="45"/>
    </row>
    <row r="218" spans="1:18" ht="37.5" x14ac:dyDescent="0.35">
      <c r="A218" s="44" t="s">
        <v>740</v>
      </c>
      <c r="B218" s="44"/>
      <c r="C218" s="45">
        <v>267</v>
      </c>
      <c r="D218" s="44" t="s">
        <v>746</v>
      </c>
      <c r="E218" s="45" t="s">
        <v>747</v>
      </c>
      <c r="F218" s="45">
        <v>2020</v>
      </c>
      <c r="G218" s="45">
        <v>2.2999999999999998</v>
      </c>
      <c r="H218" s="45">
        <v>2030</v>
      </c>
      <c r="I218" s="46" t="s">
        <v>748</v>
      </c>
      <c r="J218" s="45" t="s">
        <v>159</v>
      </c>
      <c r="K218" s="45" t="s">
        <v>197</v>
      </c>
      <c r="L218" s="45" t="s">
        <v>34</v>
      </c>
      <c r="M218" s="45">
        <v>2026</v>
      </c>
      <c r="N218" s="46" t="s">
        <v>748</v>
      </c>
      <c r="O218" s="45"/>
      <c r="P218" s="45"/>
      <c r="Q218" s="45"/>
      <c r="R218" s="45"/>
    </row>
    <row r="219" spans="1:18" ht="37.5" x14ac:dyDescent="0.35">
      <c r="A219" s="44" t="s">
        <v>740</v>
      </c>
      <c r="B219" s="44"/>
      <c r="C219" s="45">
        <v>268</v>
      </c>
      <c r="D219" s="44" t="s">
        <v>749</v>
      </c>
      <c r="E219" s="45" t="s">
        <v>1461</v>
      </c>
      <c r="F219" s="45">
        <v>2020</v>
      </c>
      <c r="G219" s="45">
        <v>0.7</v>
      </c>
      <c r="H219" s="45">
        <v>2030</v>
      </c>
      <c r="I219" s="46" t="s">
        <v>750</v>
      </c>
      <c r="J219" s="45" t="s">
        <v>159</v>
      </c>
      <c r="K219" s="45" t="s">
        <v>197</v>
      </c>
      <c r="L219" s="45" t="s">
        <v>34</v>
      </c>
      <c r="M219" s="45">
        <v>2026</v>
      </c>
      <c r="N219" s="46" t="s">
        <v>750</v>
      </c>
      <c r="O219" s="45"/>
      <c r="P219" s="45"/>
      <c r="Q219" s="45"/>
      <c r="R219" s="45"/>
    </row>
    <row r="220" spans="1:18" ht="37.5" x14ac:dyDescent="0.35">
      <c r="A220" s="44" t="s">
        <v>740</v>
      </c>
      <c r="B220" s="44"/>
      <c r="C220" s="45">
        <v>269</v>
      </c>
      <c r="D220" s="44" t="s">
        <v>751</v>
      </c>
      <c r="E220" s="45" t="s">
        <v>752</v>
      </c>
      <c r="F220" s="45">
        <v>2020</v>
      </c>
      <c r="G220" s="45">
        <v>41</v>
      </c>
      <c r="H220" s="45">
        <v>2030</v>
      </c>
      <c r="I220" s="46" t="s">
        <v>753</v>
      </c>
      <c r="J220" s="45" t="s">
        <v>159</v>
      </c>
      <c r="K220" s="45" t="s">
        <v>197</v>
      </c>
      <c r="L220" s="45" t="s">
        <v>34</v>
      </c>
      <c r="M220" s="45">
        <v>2026</v>
      </c>
      <c r="N220" s="46" t="s">
        <v>753</v>
      </c>
      <c r="O220" s="45"/>
      <c r="P220" s="45"/>
      <c r="Q220" s="45"/>
      <c r="R220" s="45"/>
    </row>
    <row r="221" spans="1:18" ht="37.5" x14ac:dyDescent="0.35">
      <c r="A221" s="44" t="s">
        <v>740</v>
      </c>
      <c r="B221" s="44"/>
      <c r="C221" s="45">
        <v>270</v>
      </c>
      <c r="D221" s="44" t="s">
        <v>754</v>
      </c>
      <c r="E221" s="45" t="s">
        <v>1461</v>
      </c>
      <c r="F221" s="45">
        <v>2020</v>
      </c>
      <c r="G221" s="45">
        <v>5.6</v>
      </c>
      <c r="H221" s="45">
        <v>2030</v>
      </c>
      <c r="I221" s="46" t="s">
        <v>755</v>
      </c>
      <c r="J221" s="45" t="s">
        <v>159</v>
      </c>
      <c r="K221" s="45" t="s">
        <v>44</v>
      </c>
      <c r="L221" s="45" t="s">
        <v>34</v>
      </c>
      <c r="M221" s="45">
        <v>2026</v>
      </c>
      <c r="N221" s="46" t="s">
        <v>757</v>
      </c>
      <c r="O221" s="45"/>
      <c r="P221" s="45"/>
      <c r="Q221" s="45"/>
      <c r="R221" s="45"/>
    </row>
    <row r="222" spans="1:18" ht="37.5" x14ac:dyDescent="0.35">
      <c r="A222" s="44" t="s">
        <v>759</v>
      </c>
      <c r="B222" s="44"/>
      <c r="C222" s="45">
        <v>271</v>
      </c>
      <c r="D222" s="44" t="s">
        <v>1487</v>
      </c>
      <c r="E222" s="45" t="s">
        <v>41</v>
      </c>
      <c r="F222" s="45">
        <v>2019</v>
      </c>
      <c r="G222" s="45">
        <v>6.4</v>
      </c>
      <c r="H222" s="45">
        <v>2030</v>
      </c>
      <c r="I222" s="56">
        <v>17.100000000000001</v>
      </c>
      <c r="J222" s="45" t="s">
        <v>61</v>
      </c>
      <c r="K222" s="45" t="s">
        <v>62</v>
      </c>
      <c r="L222" s="45" t="s">
        <v>34</v>
      </c>
      <c r="M222" s="45">
        <v>2025</v>
      </c>
      <c r="N222" s="45">
        <v>7.9</v>
      </c>
      <c r="O222" s="45"/>
      <c r="P222" s="45"/>
      <c r="Q222" s="45"/>
      <c r="R222" s="45"/>
    </row>
    <row r="223" spans="1:18" ht="25" x14ac:dyDescent="0.35">
      <c r="A223" s="44" t="s">
        <v>759</v>
      </c>
      <c r="B223" s="44"/>
      <c r="C223" s="45">
        <v>272</v>
      </c>
      <c r="D223" s="44" t="s">
        <v>761</v>
      </c>
      <c r="E223" s="45" t="s">
        <v>365</v>
      </c>
      <c r="F223" s="45">
        <v>2019</v>
      </c>
      <c r="G223" s="49">
        <v>11427435</v>
      </c>
      <c r="H223" s="45">
        <v>2030</v>
      </c>
      <c r="I223" s="49">
        <v>9320010</v>
      </c>
      <c r="J223" s="45" t="s">
        <v>159</v>
      </c>
      <c r="K223" s="45" t="s">
        <v>160</v>
      </c>
      <c r="L223" s="45" t="s">
        <v>34</v>
      </c>
      <c r="M223" s="45">
        <v>2025</v>
      </c>
      <c r="N223" s="49">
        <v>8452405</v>
      </c>
      <c r="O223" s="45"/>
      <c r="P223" s="45"/>
      <c r="Q223" s="45"/>
      <c r="R223" s="45"/>
    </row>
    <row r="224" spans="1:18" ht="25" x14ac:dyDescent="0.35">
      <c r="A224" s="44" t="s">
        <v>759</v>
      </c>
      <c r="B224" s="44"/>
      <c r="C224" s="45">
        <v>273</v>
      </c>
      <c r="D224" s="44" t="s">
        <v>764</v>
      </c>
      <c r="E224" s="45" t="s">
        <v>365</v>
      </c>
      <c r="F224" s="45">
        <v>2019</v>
      </c>
      <c r="G224" s="49">
        <v>1066055</v>
      </c>
      <c r="H224" s="45">
        <v>2030</v>
      </c>
      <c r="I224" s="49">
        <v>599261</v>
      </c>
      <c r="J224" s="45" t="s">
        <v>159</v>
      </c>
      <c r="K224" s="45" t="s">
        <v>160</v>
      </c>
      <c r="L224" s="45" t="s">
        <v>34</v>
      </c>
      <c r="M224" s="45">
        <v>2025</v>
      </c>
      <c r="N224" s="49">
        <v>434753</v>
      </c>
      <c r="O224" s="45"/>
      <c r="P224" s="45"/>
      <c r="Q224" s="45"/>
      <c r="R224" s="45"/>
    </row>
    <row r="225" spans="1:18" ht="37.5" x14ac:dyDescent="0.35">
      <c r="A225" s="44" t="s">
        <v>759</v>
      </c>
      <c r="B225" s="44"/>
      <c r="C225" s="45">
        <v>274</v>
      </c>
      <c r="D225" s="44" t="s">
        <v>766</v>
      </c>
      <c r="E225" s="45" t="s">
        <v>767</v>
      </c>
      <c r="F225" s="45">
        <v>2019</v>
      </c>
      <c r="G225" s="45">
        <v>1.181</v>
      </c>
      <c r="H225" s="45">
        <v>2030</v>
      </c>
      <c r="I225" s="46">
        <v>1.6659999999999999</v>
      </c>
      <c r="J225" s="45" t="s">
        <v>159</v>
      </c>
      <c r="K225" s="45" t="s">
        <v>69</v>
      </c>
      <c r="L225" s="45" t="s">
        <v>34</v>
      </c>
      <c r="M225" s="45">
        <v>2025</v>
      </c>
      <c r="N225" s="45">
        <v>2.09</v>
      </c>
      <c r="O225" s="45"/>
      <c r="P225" s="45"/>
      <c r="Q225" s="45"/>
      <c r="R225" s="45"/>
    </row>
    <row r="226" spans="1:18" ht="37.5" x14ac:dyDescent="0.35">
      <c r="A226" s="44" t="s">
        <v>759</v>
      </c>
      <c r="B226" s="44"/>
      <c r="C226" s="45">
        <v>275</v>
      </c>
      <c r="D226" s="44" t="s">
        <v>770</v>
      </c>
      <c r="E226" s="45" t="s">
        <v>1348</v>
      </c>
      <c r="F226" s="45">
        <v>2019</v>
      </c>
      <c r="G226" s="45">
        <v>5.6000000000000001E-2</v>
      </c>
      <c r="H226" s="45">
        <v>2030</v>
      </c>
      <c r="I226" s="46">
        <v>0.04</v>
      </c>
      <c r="J226" s="45" t="s">
        <v>159</v>
      </c>
      <c r="K226" s="45" t="s">
        <v>69</v>
      </c>
      <c r="L226" s="45" t="s">
        <v>34</v>
      </c>
      <c r="M226" s="45">
        <v>2025</v>
      </c>
      <c r="N226" s="45">
        <v>4.2000000000000003E-2</v>
      </c>
      <c r="O226" s="45"/>
      <c r="P226" s="45"/>
      <c r="Q226" s="45"/>
      <c r="R226" s="45"/>
    </row>
    <row r="227" spans="1:18" ht="25" x14ac:dyDescent="0.35">
      <c r="A227" s="44" t="s">
        <v>759</v>
      </c>
      <c r="B227" s="44"/>
      <c r="C227" s="45">
        <v>276</v>
      </c>
      <c r="D227" s="44" t="s">
        <v>772</v>
      </c>
      <c r="E227" s="45" t="s">
        <v>365</v>
      </c>
      <c r="F227" s="45">
        <v>2019</v>
      </c>
      <c r="G227" s="49">
        <v>1751501</v>
      </c>
      <c r="H227" s="45">
        <v>2030</v>
      </c>
      <c r="I227" s="49">
        <v>811087</v>
      </c>
      <c r="J227" s="45" t="s">
        <v>159</v>
      </c>
      <c r="K227" s="45" t="s">
        <v>160</v>
      </c>
      <c r="L227" s="45" t="s">
        <v>34</v>
      </c>
      <c r="M227" s="45">
        <v>2025</v>
      </c>
      <c r="N227" s="49">
        <v>1028135</v>
      </c>
      <c r="O227" s="45"/>
      <c r="P227" s="45"/>
      <c r="Q227" s="45"/>
      <c r="R227" s="45"/>
    </row>
    <row r="228" spans="1:18" ht="50" x14ac:dyDescent="0.35">
      <c r="A228" s="44" t="s">
        <v>759</v>
      </c>
      <c r="B228" s="44"/>
      <c r="C228" s="45">
        <v>277</v>
      </c>
      <c r="D228" s="44" t="s">
        <v>774</v>
      </c>
      <c r="E228" s="45" t="s">
        <v>41</v>
      </c>
      <c r="F228" s="45">
        <v>2019</v>
      </c>
      <c r="G228" s="45">
        <v>82.7</v>
      </c>
      <c r="H228" s="45">
        <v>2030</v>
      </c>
      <c r="I228" s="56">
        <v>90.2</v>
      </c>
      <c r="J228" s="45" t="s">
        <v>159</v>
      </c>
      <c r="K228" s="45" t="s">
        <v>160</v>
      </c>
      <c r="L228" s="45" t="s">
        <v>34</v>
      </c>
      <c r="M228" s="45">
        <v>2025</v>
      </c>
      <c r="N228" s="45">
        <v>87</v>
      </c>
      <c r="O228" s="45"/>
      <c r="P228" s="45"/>
      <c r="Q228" s="45"/>
      <c r="R228" s="45"/>
    </row>
    <row r="229" spans="1:18" ht="37.5" x14ac:dyDescent="0.35">
      <c r="A229" s="44" t="s">
        <v>759</v>
      </c>
      <c r="B229" s="44"/>
      <c r="C229" s="45">
        <v>278</v>
      </c>
      <c r="D229" s="44" t="s">
        <v>776</v>
      </c>
      <c r="E229" s="45" t="s">
        <v>41</v>
      </c>
      <c r="F229" s="45">
        <v>2019</v>
      </c>
      <c r="G229" s="45">
        <v>84.7</v>
      </c>
      <c r="H229" s="45">
        <v>2030</v>
      </c>
      <c r="I229" s="56">
        <v>91.3</v>
      </c>
      <c r="J229" s="45" t="s">
        <v>159</v>
      </c>
      <c r="K229" s="45" t="s">
        <v>160</v>
      </c>
      <c r="L229" s="45" t="s">
        <v>34</v>
      </c>
      <c r="M229" s="45">
        <v>2025</v>
      </c>
      <c r="N229" s="45">
        <v>87</v>
      </c>
      <c r="O229" s="45"/>
      <c r="P229" s="45"/>
      <c r="Q229" s="45"/>
      <c r="R229" s="45"/>
    </row>
    <row r="230" spans="1:18" ht="37.5" x14ac:dyDescent="0.35">
      <c r="A230" s="44" t="s">
        <v>779</v>
      </c>
      <c r="B230" s="44"/>
      <c r="C230" s="45">
        <v>279</v>
      </c>
      <c r="D230" s="44" t="s">
        <v>780</v>
      </c>
      <c r="E230" s="45" t="s">
        <v>1456</v>
      </c>
      <c r="F230" s="45">
        <v>2019</v>
      </c>
      <c r="G230" s="45">
        <v>511</v>
      </c>
      <c r="H230" s="45">
        <v>2030</v>
      </c>
      <c r="I230" s="49">
        <v>436</v>
      </c>
      <c r="J230" s="45" t="s">
        <v>159</v>
      </c>
      <c r="K230" s="45" t="s">
        <v>44</v>
      </c>
      <c r="L230" s="45" t="s">
        <v>34</v>
      </c>
      <c r="M230" s="45"/>
      <c r="N230" s="45"/>
      <c r="O230" s="45"/>
      <c r="P230" s="45"/>
      <c r="Q230" s="45"/>
      <c r="R230" s="45"/>
    </row>
    <row r="231" spans="1:18" ht="37.5" x14ac:dyDescent="0.35">
      <c r="A231" s="44" t="s">
        <v>779</v>
      </c>
      <c r="B231" s="44" t="s">
        <v>691</v>
      </c>
      <c r="C231" s="45">
        <v>280</v>
      </c>
      <c r="D231" s="44" t="s">
        <v>782</v>
      </c>
      <c r="E231" s="45" t="s">
        <v>783</v>
      </c>
      <c r="F231" s="45">
        <v>2019</v>
      </c>
      <c r="G231" s="45" t="s">
        <v>274</v>
      </c>
      <c r="H231" s="45">
        <v>2035</v>
      </c>
      <c r="I231" s="49">
        <v>65</v>
      </c>
      <c r="J231" s="45" t="s">
        <v>159</v>
      </c>
      <c r="K231" s="45" t="s">
        <v>160</v>
      </c>
      <c r="L231" s="45" t="s">
        <v>34</v>
      </c>
      <c r="M231" s="45">
        <v>2025</v>
      </c>
      <c r="N231" s="45">
        <v>55</v>
      </c>
      <c r="O231" s="45">
        <v>2030</v>
      </c>
      <c r="P231" s="45">
        <v>60</v>
      </c>
      <c r="Q231" s="45"/>
      <c r="R231" s="45"/>
    </row>
    <row r="232" spans="1:18" ht="37.5" x14ac:dyDescent="0.35">
      <c r="A232" s="44" t="s">
        <v>788</v>
      </c>
      <c r="B232" s="44"/>
      <c r="C232" s="45">
        <v>281</v>
      </c>
      <c r="D232" s="44" t="s">
        <v>789</v>
      </c>
      <c r="E232" s="45" t="s">
        <v>81</v>
      </c>
      <c r="F232" s="45">
        <v>2020</v>
      </c>
      <c r="G232" s="49">
        <v>15407</v>
      </c>
      <c r="H232" s="45">
        <v>2030</v>
      </c>
      <c r="I232" s="49">
        <v>14371</v>
      </c>
      <c r="J232" s="45" t="s">
        <v>82</v>
      </c>
      <c r="K232" s="45" t="s">
        <v>83</v>
      </c>
      <c r="L232" s="45" t="s">
        <v>34</v>
      </c>
      <c r="M232" s="45"/>
      <c r="N232" s="45"/>
      <c r="O232" s="45"/>
      <c r="P232" s="45"/>
      <c r="Q232" s="45"/>
      <c r="R232" s="45"/>
    </row>
    <row r="233" spans="1:18" ht="37.5" x14ac:dyDescent="0.35">
      <c r="A233" s="44" t="s">
        <v>788</v>
      </c>
      <c r="B233" s="44"/>
      <c r="C233" s="45">
        <v>282</v>
      </c>
      <c r="D233" s="44" t="s">
        <v>791</v>
      </c>
      <c r="E233" s="45" t="s">
        <v>394</v>
      </c>
      <c r="F233" s="45">
        <v>2020</v>
      </c>
      <c r="G233" s="45">
        <v>0</v>
      </c>
      <c r="H233" s="45">
        <v>2030</v>
      </c>
      <c r="I233" s="45">
        <v>2</v>
      </c>
      <c r="J233" s="45" t="s">
        <v>82</v>
      </c>
      <c r="K233" s="45" t="s">
        <v>83</v>
      </c>
      <c r="L233" s="45" t="s">
        <v>34</v>
      </c>
      <c r="M233" s="45">
        <v>2025</v>
      </c>
      <c r="N233" s="45">
        <v>0.5</v>
      </c>
      <c r="O233" s="45"/>
      <c r="P233" s="45"/>
      <c r="Q233" s="45"/>
      <c r="R233" s="45"/>
    </row>
    <row r="234" spans="1:18" ht="37.5" x14ac:dyDescent="0.35">
      <c r="A234" s="44" t="s">
        <v>788</v>
      </c>
      <c r="B234" s="44"/>
      <c r="C234" s="45">
        <v>283</v>
      </c>
      <c r="D234" s="44" t="s">
        <v>793</v>
      </c>
      <c r="E234" s="45" t="s">
        <v>506</v>
      </c>
      <c r="F234" s="45">
        <v>2020</v>
      </c>
      <c r="G234" s="45">
        <v>160.30000000000001</v>
      </c>
      <c r="H234" s="45">
        <v>2030</v>
      </c>
      <c r="I234" s="56">
        <v>0.2</v>
      </c>
      <c r="J234" s="45" t="s">
        <v>61</v>
      </c>
      <c r="K234" s="45" t="s">
        <v>62</v>
      </c>
      <c r="L234" s="45" t="s">
        <v>34</v>
      </c>
      <c r="M234" s="45"/>
      <c r="N234" s="45"/>
      <c r="O234" s="45"/>
      <c r="P234" s="45"/>
      <c r="Q234" s="45"/>
      <c r="R234" s="45"/>
    </row>
    <row r="235" spans="1:18" ht="37.5" x14ac:dyDescent="0.35">
      <c r="A235" s="44" t="s">
        <v>788</v>
      </c>
      <c r="B235" s="44"/>
      <c r="C235" s="45">
        <v>284</v>
      </c>
      <c r="D235" s="44" t="s">
        <v>795</v>
      </c>
      <c r="E235" s="45" t="s">
        <v>506</v>
      </c>
      <c r="F235" s="45">
        <v>2020</v>
      </c>
      <c r="G235" s="45">
        <v>123.4</v>
      </c>
      <c r="H235" s="45">
        <v>2030</v>
      </c>
      <c r="I235" s="56">
        <v>0.2</v>
      </c>
      <c r="J235" s="45" t="s">
        <v>61</v>
      </c>
      <c r="K235" s="45" t="s">
        <v>62</v>
      </c>
      <c r="L235" s="45" t="s">
        <v>34</v>
      </c>
      <c r="M235" s="45"/>
      <c r="N235" s="45"/>
      <c r="O235" s="45"/>
      <c r="P235" s="45"/>
      <c r="Q235" s="45"/>
      <c r="R235" s="45"/>
    </row>
    <row r="236" spans="1:18" ht="37.5" x14ac:dyDescent="0.35">
      <c r="A236" s="44" t="s">
        <v>788</v>
      </c>
      <c r="B236" s="44"/>
      <c r="C236" s="45">
        <v>285</v>
      </c>
      <c r="D236" s="44" t="s">
        <v>798</v>
      </c>
      <c r="E236" s="45" t="s">
        <v>715</v>
      </c>
      <c r="F236" s="45">
        <v>2005</v>
      </c>
      <c r="G236" s="49">
        <v>48636</v>
      </c>
      <c r="H236" s="45">
        <v>2030</v>
      </c>
      <c r="I236" s="49">
        <v>34693</v>
      </c>
      <c r="J236" s="45" t="s">
        <v>159</v>
      </c>
      <c r="K236" s="45" t="s">
        <v>421</v>
      </c>
      <c r="L236" s="45" t="s">
        <v>34</v>
      </c>
      <c r="M236" s="45"/>
      <c r="N236" s="45"/>
      <c r="O236" s="45"/>
      <c r="P236" s="45"/>
      <c r="Q236" s="45"/>
      <c r="R236" s="45"/>
    </row>
    <row r="237" spans="1:18" ht="62.5" x14ac:dyDescent="0.35">
      <c r="A237" s="44" t="s">
        <v>788</v>
      </c>
      <c r="B237" s="44" t="s">
        <v>800</v>
      </c>
      <c r="C237" s="45">
        <v>286</v>
      </c>
      <c r="D237" s="44" t="s">
        <v>801</v>
      </c>
      <c r="E237" s="45" t="s">
        <v>41</v>
      </c>
      <c r="F237" s="45">
        <v>2020</v>
      </c>
      <c r="G237" s="45">
        <v>34</v>
      </c>
      <c r="H237" s="45">
        <v>2030</v>
      </c>
      <c r="I237" s="45">
        <v>51</v>
      </c>
      <c r="J237" s="45" t="s">
        <v>82</v>
      </c>
      <c r="K237" s="45" t="s">
        <v>83</v>
      </c>
      <c r="L237" s="45" t="s">
        <v>34</v>
      </c>
      <c r="M237" s="45">
        <v>2025</v>
      </c>
      <c r="N237" s="45">
        <v>40</v>
      </c>
      <c r="O237" s="45">
        <v>2027</v>
      </c>
      <c r="P237" s="45">
        <v>44</v>
      </c>
      <c r="Q237" s="45"/>
      <c r="R237" s="45"/>
    </row>
    <row r="238" spans="1:18" ht="37.5" x14ac:dyDescent="0.35">
      <c r="A238" s="44" t="s">
        <v>788</v>
      </c>
      <c r="B238" s="44" t="s">
        <v>805</v>
      </c>
      <c r="C238" s="45">
        <v>287</v>
      </c>
      <c r="D238" s="44" t="s">
        <v>806</v>
      </c>
      <c r="E238" s="45" t="s">
        <v>81</v>
      </c>
      <c r="F238" s="45">
        <v>2020</v>
      </c>
      <c r="G238" s="49">
        <v>20814</v>
      </c>
      <c r="H238" s="45">
        <v>2030</v>
      </c>
      <c r="I238" s="49">
        <v>16711</v>
      </c>
      <c r="J238" s="45" t="s">
        <v>82</v>
      </c>
      <c r="K238" s="45" t="s">
        <v>83</v>
      </c>
      <c r="L238" s="45" t="s">
        <v>34</v>
      </c>
      <c r="M238" s="45"/>
      <c r="N238" s="45"/>
      <c r="O238" s="45"/>
      <c r="P238" s="45"/>
      <c r="Q238" s="45"/>
      <c r="R238" s="45"/>
    </row>
    <row r="239" spans="1:18" ht="37.5" x14ac:dyDescent="0.35">
      <c r="A239" s="44" t="s">
        <v>788</v>
      </c>
      <c r="B239" s="44"/>
      <c r="C239" s="45">
        <v>288</v>
      </c>
      <c r="D239" s="44" t="s">
        <v>807</v>
      </c>
      <c r="E239" s="45" t="s">
        <v>81</v>
      </c>
      <c r="F239" s="45">
        <v>2020</v>
      </c>
      <c r="G239" s="45">
        <v>0</v>
      </c>
      <c r="H239" s="45">
        <v>2030</v>
      </c>
      <c r="I239" s="49">
        <v>10484</v>
      </c>
      <c r="J239" s="45" t="s">
        <v>82</v>
      </c>
      <c r="K239" s="45" t="s">
        <v>83</v>
      </c>
      <c r="L239" s="45" t="s">
        <v>34</v>
      </c>
      <c r="M239" s="45"/>
      <c r="N239" s="45"/>
      <c r="O239" s="45"/>
      <c r="P239" s="45"/>
      <c r="Q239" s="45"/>
      <c r="R239" s="45"/>
    </row>
    <row r="240" spans="1:18" ht="37.5" x14ac:dyDescent="0.35">
      <c r="A240" s="44" t="s">
        <v>788</v>
      </c>
      <c r="B240" s="44"/>
      <c r="C240" s="45">
        <v>289</v>
      </c>
      <c r="D240" s="44" t="s">
        <v>809</v>
      </c>
      <c r="E240" s="45" t="s">
        <v>41</v>
      </c>
      <c r="F240" s="45">
        <v>2020</v>
      </c>
      <c r="G240" s="45">
        <v>11.6</v>
      </c>
      <c r="H240" s="45">
        <v>2030</v>
      </c>
      <c r="I240" s="64">
        <v>15</v>
      </c>
      <c r="J240" s="45" t="s">
        <v>82</v>
      </c>
      <c r="K240" s="45" t="s">
        <v>83</v>
      </c>
      <c r="L240" s="45" t="s">
        <v>34</v>
      </c>
      <c r="M240" s="45"/>
      <c r="N240" s="45"/>
      <c r="O240" s="45"/>
      <c r="P240" s="45"/>
      <c r="Q240" s="45"/>
      <c r="R240" s="45"/>
    </row>
    <row r="241" spans="1:18" ht="37.5" x14ac:dyDescent="0.35">
      <c r="A241" s="44" t="s">
        <v>788</v>
      </c>
      <c r="B241" s="44"/>
      <c r="C241" s="45">
        <v>290</v>
      </c>
      <c r="D241" s="44" t="s">
        <v>811</v>
      </c>
      <c r="E241" s="45" t="s">
        <v>41</v>
      </c>
      <c r="F241" s="45">
        <v>2020</v>
      </c>
      <c r="G241" s="45">
        <v>65.8</v>
      </c>
      <c r="H241" s="45">
        <v>2030</v>
      </c>
      <c r="I241" s="45">
        <v>65</v>
      </c>
      <c r="J241" s="45" t="s">
        <v>82</v>
      </c>
      <c r="K241" s="45" t="s">
        <v>83</v>
      </c>
      <c r="L241" s="45" t="s">
        <v>34</v>
      </c>
      <c r="M241" s="45"/>
      <c r="N241" s="45"/>
      <c r="O241" s="45"/>
      <c r="P241" s="45"/>
      <c r="Q241" s="45"/>
      <c r="R241" s="45"/>
    </row>
    <row r="242" spans="1:18" ht="50" x14ac:dyDescent="0.35">
      <c r="A242" s="44" t="s">
        <v>788</v>
      </c>
      <c r="B242" s="44"/>
      <c r="C242" s="45">
        <v>291</v>
      </c>
      <c r="D242" s="44" t="s">
        <v>813</v>
      </c>
      <c r="E242" s="45" t="s">
        <v>394</v>
      </c>
      <c r="F242" s="45">
        <v>2020</v>
      </c>
      <c r="G242" s="45">
        <v>1.109</v>
      </c>
      <c r="H242" s="45">
        <v>2030</v>
      </c>
      <c r="I242" s="56">
        <v>20.8</v>
      </c>
      <c r="J242" s="45" t="s">
        <v>82</v>
      </c>
      <c r="K242" s="45" t="s">
        <v>83</v>
      </c>
      <c r="L242" s="45" t="s">
        <v>34</v>
      </c>
      <c r="M242" s="45">
        <v>2025</v>
      </c>
      <c r="N242" s="45">
        <v>8.9</v>
      </c>
      <c r="O242" s="45"/>
      <c r="P242" s="45"/>
      <c r="Q242" s="45"/>
      <c r="R242" s="45"/>
    </row>
    <row r="243" spans="1:18" ht="50" x14ac:dyDescent="0.35">
      <c r="A243" s="44" t="s">
        <v>788</v>
      </c>
      <c r="B243" s="44" t="s">
        <v>816</v>
      </c>
      <c r="C243" s="45">
        <v>292</v>
      </c>
      <c r="D243" s="44" t="s">
        <v>817</v>
      </c>
      <c r="E243" s="45" t="s">
        <v>394</v>
      </c>
      <c r="F243" s="45">
        <v>2020</v>
      </c>
      <c r="G243" s="45">
        <v>5.5019999999999998</v>
      </c>
      <c r="H243" s="45">
        <v>2030</v>
      </c>
      <c r="I243" s="56">
        <v>12.4</v>
      </c>
      <c r="J243" s="45" t="s">
        <v>82</v>
      </c>
      <c r="K243" s="45" t="s">
        <v>83</v>
      </c>
      <c r="L243" s="45" t="s">
        <v>34</v>
      </c>
      <c r="M243" s="45">
        <v>2025</v>
      </c>
      <c r="N243" s="45">
        <v>6.3</v>
      </c>
      <c r="O243" s="45"/>
      <c r="P243" s="45"/>
      <c r="Q243" s="45"/>
      <c r="R243" s="45"/>
    </row>
    <row r="244" spans="1:18" ht="37.5" x14ac:dyDescent="0.35">
      <c r="A244" s="44" t="s">
        <v>788</v>
      </c>
      <c r="B244" s="44"/>
      <c r="C244" s="45">
        <v>293</v>
      </c>
      <c r="D244" s="44" t="s">
        <v>819</v>
      </c>
      <c r="E244" s="45" t="s">
        <v>394</v>
      </c>
      <c r="F244" s="45">
        <v>2020</v>
      </c>
      <c r="G244" s="45">
        <v>3.6</v>
      </c>
      <c r="H244" s="45">
        <v>2030</v>
      </c>
      <c r="I244" s="66">
        <v>3.9</v>
      </c>
      <c r="J244" s="45" t="s">
        <v>82</v>
      </c>
      <c r="K244" s="45" t="s">
        <v>83</v>
      </c>
      <c r="L244" s="45" t="s">
        <v>34</v>
      </c>
      <c r="M244" s="45">
        <v>2025</v>
      </c>
      <c r="N244" s="45">
        <v>3.6</v>
      </c>
      <c r="O244" s="45"/>
      <c r="P244" s="45"/>
      <c r="Q244" s="45"/>
      <c r="R244" s="45"/>
    </row>
    <row r="245" spans="1:18" ht="73.5" customHeight="1" x14ac:dyDescent="0.35">
      <c r="A245" s="44" t="s">
        <v>788</v>
      </c>
      <c r="B245" s="44" t="s">
        <v>398</v>
      </c>
      <c r="C245" s="45">
        <v>294</v>
      </c>
      <c r="D245" s="44" t="s">
        <v>821</v>
      </c>
      <c r="E245" s="45" t="s">
        <v>394</v>
      </c>
      <c r="F245" s="45">
        <v>2020</v>
      </c>
      <c r="G245" s="45">
        <v>0</v>
      </c>
      <c r="H245" s="45">
        <v>2030</v>
      </c>
      <c r="I245" s="56">
        <v>0.2</v>
      </c>
      <c r="J245" s="45" t="s">
        <v>82</v>
      </c>
      <c r="K245" s="45" t="s">
        <v>83</v>
      </c>
      <c r="L245" s="45" t="s">
        <v>34</v>
      </c>
      <c r="M245" s="45">
        <v>2025</v>
      </c>
      <c r="N245" s="45">
        <v>0</v>
      </c>
      <c r="O245" s="45"/>
      <c r="P245" s="45"/>
      <c r="Q245" s="45"/>
      <c r="R245" s="45"/>
    </row>
    <row r="246" spans="1:18" ht="37.5" x14ac:dyDescent="0.35">
      <c r="A246" s="44" t="s">
        <v>788</v>
      </c>
      <c r="B246" s="44"/>
      <c r="C246" s="45">
        <v>295</v>
      </c>
      <c r="D246" s="44" t="s">
        <v>823</v>
      </c>
      <c r="E246" s="45" t="s">
        <v>394</v>
      </c>
      <c r="F246" s="45">
        <v>2020</v>
      </c>
      <c r="G246" s="45">
        <v>3.4000000000000002E-2</v>
      </c>
      <c r="H246" s="45">
        <v>2030</v>
      </c>
      <c r="I246" s="56">
        <v>0.1</v>
      </c>
      <c r="J246" s="45" t="s">
        <v>82</v>
      </c>
      <c r="K246" s="45" t="s">
        <v>83</v>
      </c>
      <c r="L246" s="45" t="s">
        <v>34</v>
      </c>
      <c r="M246" s="45">
        <v>2025</v>
      </c>
      <c r="N246" s="45">
        <v>0.1</v>
      </c>
      <c r="O246" s="45"/>
      <c r="P246" s="45"/>
      <c r="Q246" s="45"/>
      <c r="R246" s="45"/>
    </row>
    <row r="247" spans="1:18" ht="37.5" x14ac:dyDescent="0.35">
      <c r="A247" s="44" t="s">
        <v>788</v>
      </c>
      <c r="B247" s="44"/>
      <c r="C247" s="45">
        <v>296</v>
      </c>
      <c r="D247" s="44" t="s">
        <v>825</v>
      </c>
      <c r="E247" s="45" t="s">
        <v>394</v>
      </c>
      <c r="F247" s="45">
        <v>2020</v>
      </c>
      <c r="G247" s="45">
        <v>0.86399999999999999</v>
      </c>
      <c r="H247" s="45">
        <v>2030</v>
      </c>
      <c r="I247" s="46">
        <v>1.3</v>
      </c>
      <c r="J247" s="45" t="s">
        <v>82</v>
      </c>
      <c r="K247" s="45" t="s">
        <v>83</v>
      </c>
      <c r="L247" s="45" t="s">
        <v>34</v>
      </c>
      <c r="M247" s="45">
        <v>2025</v>
      </c>
      <c r="N247" s="45">
        <v>1.3</v>
      </c>
      <c r="O247" s="45"/>
      <c r="P247" s="45"/>
      <c r="Q247" s="45"/>
      <c r="R247" s="45"/>
    </row>
    <row r="248" spans="1:18" ht="25" x14ac:dyDescent="0.35">
      <c r="A248" s="44" t="s">
        <v>788</v>
      </c>
      <c r="B248" s="44"/>
      <c r="C248" s="45">
        <v>297</v>
      </c>
      <c r="D248" s="44" t="s">
        <v>827</v>
      </c>
      <c r="E248" s="45" t="s">
        <v>715</v>
      </c>
      <c r="F248" s="45">
        <v>2005</v>
      </c>
      <c r="G248" s="49">
        <v>3037</v>
      </c>
      <c r="H248" s="45">
        <v>2030</v>
      </c>
      <c r="I248" s="49">
        <v>911.1</v>
      </c>
      <c r="J248" s="45" t="s">
        <v>159</v>
      </c>
      <c r="K248" s="45" t="s">
        <v>421</v>
      </c>
      <c r="L248" s="45" t="s">
        <v>34</v>
      </c>
      <c r="M248" s="45"/>
      <c r="N248" s="45"/>
      <c r="O248" s="45"/>
      <c r="P248" s="45"/>
      <c r="Q248" s="45"/>
      <c r="R248" s="45"/>
    </row>
    <row r="249" spans="1:18" ht="25" x14ac:dyDescent="0.35">
      <c r="A249" s="44" t="s">
        <v>788</v>
      </c>
      <c r="B249" s="44" t="s">
        <v>373</v>
      </c>
      <c r="C249" s="45">
        <v>298</v>
      </c>
      <c r="D249" s="44" t="s">
        <v>828</v>
      </c>
      <c r="E249" s="45" t="s">
        <v>715</v>
      </c>
      <c r="F249" s="45">
        <v>2005</v>
      </c>
      <c r="G249" s="49">
        <v>2784</v>
      </c>
      <c r="H249" s="45">
        <v>2030</v>
      </c>
      <c r="I249" s="49">
        <v>1810</v>
      </c>
      <c r="J249" s="45" t="s">
        <v>159</v>
      </c>
      <c r="K249" s="45" t="s">
        <v>421</v>
      </c>
      <c r="L249" s="45" t="s">
        <v>34</v>
      </c>
      <c r="M249" s="45"/>
      <c r="N249" s="45"/>
      <c r="O249" s="45"/>
      <c r="P249" s="45"/>
      <c r="Q249" s="45"/>
      <c r="R249" s="45"/>
    </row>
    <row r="250" spans="1:18" ht="25" x14ac:dyDescent="0.35">
      <c r="A250" s="44" t="s">
        <v>788</v>
      </c>
      <c r="B250" s="44" t="s">
        <v>829</v>
      </c>
      <c r="C250" s="45">
        <v>299</v>
      </c>
      <c r="D250" s="44" t="s">
        <v>830</v>
      </c>
      <c r="E250" s="45" t="s">
        <v>715</v>
      </c>
      <c r="F250" s="45">
        <v>2005</v>
      </c>
      <c r="G250" s="49">
        <v>19945</v>
      </c>
      <c r="H250" s="45">
        <v>2030</v>
      </c>
      <c r="I250" s="49">
        <v>11967</v>
      </c>
      <c r="J250" s="45" t="s">
        <v>159</v>
      </c>
      <c r="K250" s="45" t="s">
        <v>421</v>
      </c>
      <c r="L250" s="45" t="s">
        <v>34</v>
      </c>
      <c r="M250" s="45"/>
      <c r="N250" s="45"/>
      <c r="O250" s="45"/>
      <c r="P250" s="45"/>
      <c r="Q250" s="45"/>
      <c r="R250" s="45"/>
    </row>
    <row r="251" spans="1:18" ht="25" x14ac:dyDescent="0.35">
      <c r="A251" s="44" t="s">
        <v>788</v>
      </c>
      <c r="B251" s="44"/>
      <c r="C251" s="45">
        <v>300</v>
      </c>
      <c r="D251" s="44" t="s">
        <v>831</v>
      </c>
      <c r="E251" s="45" t="s">
        <v>715</v>
      </c>
      <c r="F251" s="45">
        <v>2005</v>
      </c>
      <c r="G251" s="49">
        <v>8308</v>
      </c>
      <c r="H251" s="45">
        <v>2030</v>
      </c>
      <c r="I251" s="49">
        <v>7394.12</v>
      </c>
      <c r="J251" s="45" t="s">
        <v>159</v>
      </c>
      <c r="K251" s="45" t="s">
        <v>421</v>
      </c>
      <c r="L251" s="45" t="s">
        <v>34</v>
      </c>
      <c r="M251" s="45"/>
      <c r="N251" s="45"/>
      <c r="O251" s="45"/>
      <c r="P251" s="45"/>
      <c r="Q251" s="45"/>
      <c r="R251" s="45"/>
    </row>
    <row r="252" spans="1:18" ht="25" x14ac:dyDescent="0.35">
      <c r="A252" s="44" t="s">
        <v>788</v>
      </c>
      <c r="B252" s="44"/>
      <c r="C252" s="45">
        <v>301</v>
      </c>
      <c r="D252" s="44" t="s">
        <v>832</v>
      </c>
      <c r="E252" s="45" t="s">
        <v>715</v>
      </c>
      <c r="F252" s="45">
        <v>2005</v>
      </c>
      <c r="G252" s="49">
        <v>6764</v>
      </c>
      <c r="H252" s="45">
        <v>2030</v>
      </c>
      <c r="I252" s="50">
        <v>4734.7999999999993</v>
      </c>
      <c r="J252" s="45" t="s">
        <v>159</v>
      </c>
      <c r="K252" s="45" t="s">
        <v>421</v>
      </c>
      <c r="L252" s="45" t="s">
        <v>34</v>
      </c>
      <c r="M252" s="45"/>
      <c r="N252" s="45"/>
      <c r="O252" s="45"/>
      <c r="P252" s="45"/>
      <c r="Q252" s="45"/>
      <c r="R252" s="45"/>
    </row>
    <row r="253" spans="1:18" ht="37.5" x14ac:dyDescent="0.35">
      <c r="A253" s="44" t="s">
        <v>788</v>
      </c>
      <c r="B253" s="44" t="s">
        <v>691</v>
      </c>
      <c r="C253" s="45">
        <v>302</v>
      </c>
      <c r="D253" s="44" t="s">
        <v>833</v>
      </c>
      <c r="E253" s="45" t="s">
        <v>41</v>
      </c>
      <c r="F253" s="45">
        <v>2020</v>
      </c>
      <c r="G253" s="45">
        <v>58</v>
      </c>
      <c r="H253" s="45">
        <v>2030</v>
      </c>
      <c r="I253" s="45">
        <v>93</v>
      </c>
      <c r="J253" s="45" t="s">
        <v>82</v>
      </c>
      <c r="K253" s="45" t="s">
        <v>83</v>
      </c>
      <c r="L253" s="45" t="s">
        <v>34</v>
      </c>
      <c r="M253" s="45">
        <v>2025</v>
      </c>
      <c r="N253" s="45">
        <v>86</v>
      </c>
      <c r="O253" s="45"/>
      <c r="P253" s="45"/>
      <c r="Q253" s="45"/>
      <c r="R253" s="45"/>
    </row>
    <row r="254" spans="1:18" ht="37.5" x14ac:dyDescent="0.35">
      <c r="A254" s="44" t="s">
        <v>788</v>
      </c>
      <c r="B254" s="44"/>
      <c r="C254" s="45">
        <v>303</v>
      </c>
      <c r="D254" s="44" t="s">
        <v>834</v>
      </c>
      <c r="E254" s="45" t="s">
        <v>41</v>
      </c>
      <c r="F254" s="45">
        <v>2020</v>
      </c>
      <c r="G254" s="45">
        <v>41.5</v>
      </c>
      <c r="H254" s="45">
        <v>2030</v>
      </c>
      <c r="I254" s="45">
        <v>63</v>
      </c>
      <c r="J254" s="45" t="s">
        <v>82</v>
      </c>
      <c r="K254" s="45" t="s">
        <v>83</v>
      </c>
      <c r="L254" s="45" t="s">
        <v>34</v>
      </c>
      <c r="M254" s="45">
        <v>2025</v>
      </c>
      <c r="N254" s="45">
        <v>46</v>
      </c>
      <c r="O254" s="45"/>
      <c r="P254" s="45"/>
      <c r="Q254" s="45"/>
      <c r="R254" s="45"/>
    </row>
    <row r="255" spans="1:18" ht="37.5" x14ac:dyDescent="0.35">
      <c r="A255" s="44" t="s">
        <v>788</v>
      </c>
      <c r="B255" s="44" t="s">
        <v>805</v>
      </c>
      <c r="C255" s="45">
        <v>304</v>
      </c>
      <c r="D255" s="44" t="s">
        <v>836</v>
      </c>
      <c r="E255" s="45" t="s">
        <v>41</v>
      </c>
      <c r="F255" s="45">
        <v>2020</v>
      </c>
      <c r="G255" s="45">
        <v>9.6999999999999993</v>
      </c>
      <c r="H255" s="45">
        <v>2030</v>
      </c>
      <c r="I255" s="45">
        <v>29</v>
      </c>
      <c r="J255" s="45" t="s">
        <v>82</v>
      </c>
      <c r="K255" s="45" t="s">
        <v>83</v>
      </c>
      <c r="L255" s="45" t="s">
        <v>34</v>
      </c>
      <c r="M255" s="45">
        <v>2025</v>
      </c>
      <c r="N255" s="45">
        <v>19</v>
      </c>
      <c r="O255" s="45"/>
      <c r="P255" s="45"/>
      <c r="Q255" s="45"/>
      <c r="R255" s="45"/>
    </row>
    <row r="256" spans="1:18" ht="37.5" x14ac:dyDescent="0.35">
      <c r="A256" s="44" t="s">
        <v>788</v>
      </c>
      <c r="B256" s="44" t="s">
        <v>840</v>
      </c>
      <c r="C256" s="45">
        <v>305</v>
      </c>
      <c r="D256" s="44" t="s">
        <v>841</v>
      </c>
      <c r="E256" s="45" t="s">
        <v>41</v>
      </c>
      <c r="F256" s="45">
        <v>2019</v>
      </c>
      <c r="G256" s="45">
        <v>1.4</v>
      </c>
      <c r="H256" s="45">
        <v>2030</v>
      </c>
      <c r="I256" s="45">
        <v>3</v>
      </c>
      <c r="J256" s="45" t="s">
        <v>61</v>
      </c>
      <c r="K256" s="45" t="s">
        <v>62</v>
      </c>
      <c r="L256" s="45" t="s">
        <v>34</v>
      </c>
      <c r="M256" s="45"/>
      <c r="N256" s="45"/>
      <c r="O256" s="45"/>
      <c r="P256" s="45"/>
      <c r="Q256" s="45"/>
      <c r="R256" s="45"/>
    </row>
    <row r="257" spans="1:18" ht="37.5" x14ac:dyDescent="0.35">
      <c r="A257" s="69" t="s">
        <v>844</v>
      </c>
      <c r="B257" s="69"/>
      <c r="C257" s="70">
        <v>306</v>
      </c>
      <c r="D257" s="69" t="s">
        <v>845</v>
      </c>
      <c r="E257" s="70" t="s">
        <v>598</v>
      </c>
      <c r="F257" s="70">
        <v>2018</v>
      </c>
      <c r="G257" s="70">
        <v>15.9</v>
      </c>
      <c r="H257" s="70">
        <v>2030</v>
      </c>
      <c r="I257" s="71">
        <v>13.6</v>
      </c>
      <c r="J257" s="45" t="s">
        <v>159</v>
      </c>
      <c r="K257" s="45" t="s">
        <v>44</v>
      </c>
      <c r="L257" s="45" t="s">
        <v>34</v>
      </c>
      <c r="M257" s="70"/>
      <c r="N257" s="70"/>
      <c r="O257" s="70"/>
      <c r="P257" s="70"/>
      <c r="Q257" s="70"/>
      <c r="R257" s="70"/>
    </row>
    <row r="258" spans="1:18" ht="25" x14ac:dyDescent="0.35">
      <c r="A258" s="44" t="s">
        <v>844</v>
      </c>
      <c r="B258" s="44"/>
      <c r="C258" s="45">
        <v>307</v>
      </c>
      <c r="D258" s="44" t="s">
        <v>848</v>
      </c>
      <c r="E258" s="45" t="s">
        <v>41</v>
      </c>
      <c r="F258" s="45">
        <v>2018</v>
      </c>
      <c r="G258" s="45">
        <v>7</v>
      </c>
      <c r="H258" s="45">
        <v>2030</v>
      </c>
      <c r="I258" s="56">
        <v>4.4000000000000004</v>
      </c>
      <c r="J258" s="45" t="s">
        <v>159</v>
      </c>
      <c r="K258" s="45" t="s">
        <v>160</v>
      </c>
      <c r="L258" s="45" t="s">
        <v>34</v>
      </c>
      <c r="M258" s="45"/>
      <c r="N258" s="45"/>
      <c r="O258" s="45"/>
      <c r="P258" s="45"/>
      <c r="Q258" s="45"/>
      <c r="R258" s="45"/>
    </row>
    <row r="259" spans="1:18" ht="37.5" x14ac:dyDescent="0.35">
      <c r="A259" s="44" t="s">
        <v>844</v>
      </c>
      <c r="B259" s="44"/>
      <c r="C259" s="45">
        <v>308</v>
      </c>
      <c r="D259" s="44" t="s">
        <v>850</v>
      </c>
      <c r="E259" s="45" t="s">
        <v>767</v>
      </c>
      <c r="F259" s="45">
        <v>2018</v>
      </c>
      <c r="G259" s="45">
        <v>1.18</v>
      </c>
      <c r="H259" s="45">
        <v>2030</v>
      </c>
      <c r="I259" s="46">
        <v>1.68</v>
      </c>
      <c r="J259" s="45" t="s">
        <v>159</v>
      </c>
      <c r="K259" s="45" t="s">
        <v>69</v>
      </c>
      <c r="L259" s="45" t="s">
        <v>34</v>
      </c>
      <c r="M259" s="45"/>
      <c r="N259" s="45"/>
      <c r="O259" s="45"/>
      <c r="P259" s="45"/>
      <c r="Q259" s="45"/>
      <c r="R259" s="45"/>
    </row>
    <row r="260" spans="1:18" ht="50" x14ac:dyDescent="0.35">
      <c r="A260" s="44" t="s">
        <v>844</v>
      </c>
      <c r="B260" s="44"/>
      <c r="C260" s="45">
        <v>309</v>
      </c>
      <c r="D260" s="44" t="s">
        <v>851</v>
      </c>
      <c r="E260" s="45" t="s">
        <v>1348</v>
      </c>
      <c r="F260" s="45">
        <v>2018</v>
      </c>
      <c r="G260" s="45">
        <v>0.08</v>
      </c>
      <c r="H260" s="45">
        <v>2030</v>
      </c>
      <c r="I260" s="74">
        <v>5.8999999999999997E-2</v>
      </c>
      <c r="J260" s="45" t="s">
        <v>159</v>
      </c>
      <c r="K260" s="45" t="s">
        <v>69</v>
      </c>
      <c r="L260" s="45" t="s">
        <v>34</v>
      </c>
      <c r="M260" s="45"/>
      <c r="N260" s="45"/>
      <c r="O260" s="45"/>
      <c r="P260" s="45"/>
      <c r="Q260" s="45"/>
      <c r="R260" s="45"/>
    </row>
    <row r="261" spans="1:18" ht="25" x14ac:dyDescent="0.35">
      <c r="A261" s="44" t="s">
        <v>844</v>
      </c>
      <c r="B261" s="44"/>
      <c r="C261" s="45">
        <v>310</v>
      </c>
      <c r="D261" s="44" t="s">
        <v>853</v>
      </c>
      <c r="E261" s="45" t="s">
        <v>41</v>
      </c>
      <c r="F261" s="45">
        <v>2018</v>
      </c>
      <c r="G261" s="45">
        <v>65</v>
      </c>
      <c r="H261" s="45">
        <v>2030</v>
      </c>
      <c r="I261" s="45">
        <v>81</v>
      </c>
      <c r="J261" s="45" t="s">
        <v>159</v>
      </c>
      <c r="K261" s="45" t="s">
        <v>160</v>
      </c>
      <c r="L261" s="45" t="s">
        <v>34</v>
      </c>
      <c r="M261" s="45"/>
      <c r="N261" s="45"/>
      <c r="O261" s="45"/>
      <c r="P261" s="45"/>
      <c r="Q261" s="45"/>
      <c r="R261" s="45"/>
    </row>
    <row r="262" spans="1:18" ht="25" x14ac:dyDescent="0.35">
      <c r="A262" s="44" t="s">
        <v>844</v>
      </c>
      <c r="B262" s="44"/>
      <c r="C262" s="45">
        <v>311</v>
      </c>
      <c r="D262" s="44" t="s">
        <v>855</v>
      </c>
      <c r="E262" s="45" t="s">
        <v>598</v>
      </c>
      <c r="F262" s="45">
        <v>2018</v>
      </c>
      <c r="G262" s="45">
        <v>4.2</v>
      </c>
      <c r="H262" s="45">
        <v>2030</v>
      </c>
      <c r="I262" s="56">
        <v>1.7</v>
      </c>
      <c r="J262" s="45" t="s">
        <v>159</v>
      </c>
      <c r="K262" s="45" t="s">
        <v>160</v>
      </c>
      <c r="L262" s="45" t="s">
        <v>34</v>
      </c>
      <c r="M262" s="45"/>
      <c r="N262" s="45"/>
      <c r="O262" s="45"/>
      <c r="P262" s="45"/>
      <c r="Q262" s="45"/>
      <c r="R262" s="45"/>
    </row>
    <row r="263" spans="1:18" ht="37.5" x14ac:dyDescent="0.35">
      <c r="A263" s="44" t="s">
        <v>844</v>
      </c>
      <c r="B263" s="44"/>
      <c r="C263" s="45">
        <v>312</v>
      </c>
      <c r="D263" s="44" t="s">
        <v>857</v>
      </c>
      <c r="E263" s="45" t="s">
        <v>858</v>
      </c>
      <c r="F263" s="45">
        <v>2005</v>
      </c>
      <c r="G263" s="45">
        <v>6.5</v>
      </c>
      <c r="H263" s="45">
        <v>2030</v>
      </c>
      <c r="I263" s="46">
        <v>4.55</v>
      </c>
      <c r="J263" s="45" t="s">
        <v>159</v>
      </c>
      <c r="K263" s="45" t="s">
        <v>421</v>
      </c>
      <c r="L263" s="45" t="s">
        <v>34</v>
      </c>
      <c r="M263" s="45"/>
      <c r="N263" s="45"/>
      <c r="O263" s="45"/>
      <c r="P263" s="45"/>
      <c r="Q263" s="45"/>
      <c r="R263" s="45"/>
    </row>
    <row r="264" spans="1:18" ht="25" x14ac:dyDescent="0.35">
      <c r="A264" s="44" t="s">
        <v>861</v>
      </c>
      <c r="B264" s="44"/>
      <c r="C264" s="45">
        <v>313</v>
      </c>
      <c r="D264" s="44" t="s">
        <v>862</v>
      </c>
      <c r="E264" s="45" t="s">
        <v>41</v>
      </c>
      <c r="F264" s="45">
        <v>2020</v>
      </c>
      <c r="G264" s="45" t="s">
        <v>126</v>
      </c>
      <c r="H264" s="45">
        <v>2030</v>
      </c>
      <c r="I264" s="46" t="s">
        <v>863</v>
      </c>
      <c r="J264" s="45" t="s">
        <v>43</v>
      </c>
      <c r="K264" s="45" t="s">
        <v>339</v>
      </c>
      <c r="L264" s="45" t="s">
        <v>34</v>
      </c>
      <c r="M264" s="45"/>
      <c r="N264" s="45"/>
      <c r="O264" s="45"/>
      <c r="P264" s="45"/>
      <c r="Q264" s="45"/>
      <c r="R264" s="45"/>
    </row>
    <row r="265" spans="1:18" ht="25" x14ac:dyDescent="0.35">
      <c r="A265" s="44" t="s">
        <v>861</v>
      </c>
      <c r="B265" s="44"/>
      <c r="C265" s="45">
        <v>314</v>
      </c>
      <c r="D265" s="44" t="s">
        <v>864</v>
      </c>
      <c r="E265" s="45" t="s">
        <v>351</v>
      </c>
      <c r="F265" s="45">
        <v>2020</v>
      </c>
      <c r="G265" s="45" t="s">
        <v>126</v>
      </c>
      <c r="H265" s="45">
        <v>2030</v>
      </c>
      <c r="I265" s="46" t="s">
        <v>865</v>
      </c>
      <c r="J265" s="45" t="s">
        <v>43</v>
      </c>
      <c r="K265" s="45" t="s">
        <v>339</v>
      </c>
      <c r="L265" s="45" t="s">
        <v>34</v>
      </c>
      <c r="M265" s="45"/>
      <c r="N265" s="45"/>
      <c r="O265" s="45"/>
      <c r="P265" s="45"/>
      <c r="Q265" s="45"/>
      <c r="R265" s="45"/>
    </row>
    <row r="266" spans="1:18" ht="37.5" x14ac:dyDescent="0.35">
      <c r="A266" s="44" t="s">
        <v>867</v>
      </c>
      <c r="B266" s="44"/>
      <c r="C266" s="45">
        <v>315</v>
      </c>
      <c r="D266" s="44" t="s">
        <v>868</v>
      </c>
      <c r="E266" s="45" t="s">
        <v>869</v>
      </c>
      <c r="F266" s="45">
        <v>2019</v>
      </c>
      <c r="G266" s="45">
        <v>320</v>
      </c>
      <c r="H266" s="45">
        <v>2030</v>
      </c>
      <c r="I266" s="45">
        <v>315</v>
      </c>
      <c r="J266" s="45" t="s">
        <v>32</v>
      </c>
      <c r="K266" s="45" t="s">
        <v>188</v>
      </c>
      <c r="L266" s="45" t="s">
        <v>34</v>
      </c>
      <c r="M266" s="45"/>
      <c r="N266" s="45"/>
      <c r="O266" s="45"/>
      <c r="P266" s="45"/>
      <c r="Q266" s="45"/>
      <c r="R266" s="45"/>
    </row>
    <row r="267" spans="1:18" ht="37.5" x14ac:dyDescent="0.35">
      <c r="A267" s="44" t="s">
        <v>867</v>
      </c>
      <c r="B267" s="44"/>
      <c r="C267" s="45">
        <v>316</v>
      </c>
      <c r="D267" s="44" t="s">
        <v>871</v>
      </c>
      <c r="E267" s="45" t="s">
        <v>869</v>
      </c>
      <c r="F267" s="45">
        <v>2019</v>
      </c>
      <c r="G267" s="45">
        <v>466.8</v>
      </c>
      <c r="H267" s="45">
        <v>2030</v>
      </c>
      <c r="I267" s="45">
        <v>458</v>
      </c>
      <c r="J267" s="45" t="s">
        <v>32</v>
      </c>
      <c r="K267" s="45" t="s">
        <v>188</v>
      </c>
      <c r="L267" s="45" t="s">
        <v>34</v>
      </c>
      <c r="M267" s="45"/>
      <c r="N267" s="45"/>
      <c r="O267" s="45"/>
      <c r="P267" s="45"/>
      <c r="Q267" s="45"/>
      <c r="R267" s="45"/>
    </row>
    <row r="268" spans="1:18" ht="37.5" x14ac:dyDescent="0.35">
      <c r="A268" s="44" t="s">
        <v>867</v>
      </c>
      <c r="B268" s="44"/>
      <c r="C268" s="45">
        <v>317</v>
      </c>
      <c r="D268" s="44" t="s">
        <v>872</v>
      </c>
      <c r="E268" s="45" t="s">
        <v>869</v>
      </c>
      <c r="F268" s="45">
        <v>2019</v>
      </c>
      <c r="G268" s="45">
        <v>204.6</v>
      </c>
      <c r="H268" s="45">
        <v>2030</v>
      </c>
      <c r="I268" s="56">
        <v>196.4</v>
      </c>
      <c r="J268" s="45" t="s">
        <v>32</v>
      </c>
      <c r="K268" s="45" t="s">
        <v>188</v>
      </c>
      <c r="L268" s="45" t="s">
        <v>34</v>
      </c>
      <c r="M268" s="45"/>
      <c r="N268" s="45"/>
      <c r="O268" s="45"/>
      <c r="P268" s="45"/>
      <c r="Q268" s="45"/>
      <c r="R268" s="45"/>
    </row>
    <row r="269" spans="1:18" ht="37.5" x14ac:dyDescent="0.35">
      <c r="A269" s="44" t="s">
        <v>867</v>
      </c>
      <c r="B269" s="44"/>
      <c r="C269" s="45">
        <v>318</v>
      </c>
      <c r="D269" s="44" t="s">
        <v>873</v>
      </c>
      <c r="E269" s="45" t="s">
        <v>869</v>
      </c>
      <c r="F269" s="45">
        <v>2019</v>
      </c>
      <c r="G269" s="45">
        <v>136.9</v>
      </c>
      <c r="H269" s="45">
        <v>2030</v>
      </c>
      <c r="I269" s="56">
        <v>132.4</v>
      </c>
      <c r="J269" s="45" t="s">
        <v>32</v>
      </c>
      <c r="K269" s="45" t="s">
        <v>188</v>
      </c>
      <c r="L269" s="45" t="s">
        <v>34</v>
      </c>
      <c r="M269" s="45"/>
      <c r="N269" s="45"/>
      <c r="O269" s="45"/>
      <c r="P269" s="45"/>
      <c r="Q269" s="45"/>
      <c r="R269" s="45"/>
    </row>
    <row r="270" spans="1:18" ht="37.5" x14ac:dyDescent="0.35">
      <c r="A270" s="44" t="s">
        <v>867</v>
      </c>
      <c r="B270" s="44"/>
      <c r="C270" s="45">
        <v>319</v>
      </c>
      <c r="D270" s="44" t="s">
        <v>874</v>
      </c>
      <c r="E270" s="45" t="s">
        <v>869</v>
      </c>
      <c r="F270" s="45">
        <v>2019</v>
      </c>
      <c r="G270" s="45">
        <v>187.6</v>
      </c>
      <c r="H270" s="45">
        <v>2030</v>
      </c>
      <c r="I270" s="56">
        <v>185.1</v>
      </c>
      <c r="J270" s="45" t="s">
        <v>32</v>
      </c>
      <c r="K270" s="45" t="s">
        <v>188</v>
      </c>
      <c r="L270" s="45" t="s">
        <v>34</v>
      </c>
      <c r="M270" s="45"/>
      <c r="N270" s="45"/>
      <c r="O270" s="45"/>
      <c r="P270" s="45"/>
      <c r="Q270" s="45"/>
      <c r="R270" s="45"/>
    </row>
    <row r="271" spans="1:18" ht="37.5" x14ac:dyDescent="0.35">
      <c r="A271" s="44" t="s">
        <v>867</v>
      </c>
      <c r="B271" s="44"/>
      <c r="C271" s="45">
        <v>320</v>
      </c>
      <c r="D271" s="44" t="s">
        <v>875</v>
      </c>
      <c r="E271" s="45" t="s">
        <v>869</v>
      </c>
      <c r="F271" s="45">
        <v>2019</v>
      </c>
      <c r="G271" s="45">
        <v>94.2</v>
      </c>
      <c r="H271" s="45">
        <v>2030</v>
      </c>
      <c r="I271" s="45">
        <v>89</v>
      </c>
      <c r="J271" s="45" t="s">
        <v>32</v>
      </c>
      <c r="K271" s="45" t="s">
        <v>188</v>
      </c>
      <c r="L271" s="45" t="s">
        <v>34</v>
      </c>
      <c r="M271" s="45"/>
      <c r="N271" s="45"/>
      <c r="O271" s="45"/>
      <c r="P271" s="45"/>
      <c r="Q271" s="45"/>
      <c r="R271" s="45"/>
    </row>
    <row r="272" spans="1:18" ht="37.5" x14ac:dyDescent="0.35">
      <c r="A272" s="44" t="s">
        <v>867</v>
      </c>
      <c r="B272" s="44"/>
      <c r="C272" s="45">
        <v>321</v>
      </c>
      <c r="D272" s="44" t="s">
        <v>876</v>
      </c>
      <c r="E272" s="45" t="s">
        <v>869</v>
      </c>
      <c r="F272" s="45">
        <v>2019</v>
      </c>
      <c r="G272" s="45">
        <v>17.8</v>
      </c>
      <c r="H272" s="45">
        <v>2030</v>
      </c>
      <c r="I272" s="56">
        <v>15.5</v>
      </c>
      <c r="J272" s="45" t="s">
        <v>32</v>
      </c>
      <c r="K272" s="45" t="s">
        <v>188</v>
      </c>
      <c r="L272" s="45" t="s">
        <v>34</v>
      </c>
      <c r="M272" s="45"/>
      <c r="N272" s="45"/>
      <c r="O272" s="45"/>
      <c r="P272" s="45"/>
      <c r="Q272" s="45"/>
      <c r="R272" s="45"/>
    </row>
    <row r="273" spans="1:18" ht="50" x14ac:dyDescent="0.35">
      <c r="A273" s="44" t="s">
        <v>867</v>
      </c>
      <c r="B273" s="44"/>
      <c r="C273" s="45">
        <v>322</v>
      </c>
      <c r="D273" s="44" t="s">
        <v>877</v>
      </c>
      <c r="E273" s="45" t="s">
        <v>869</v>
      </c>
      <c r="F273" s="45">
        <v>2019</v>
      </c>
      <c r="G273" s="45">
        <v>49.8</v>
      </c>
      <c r="H273" s="45">
        <v>2030</v>
      </c>
      <c r="I273" s="46" t="s">
        <v>878</v>
      </c>
      <c r="J273" s="45" t="s">
        <v>32</v>
      </c>
      <c r="K273" s="45" t="s">
        <v>188</v>
      </c>
      <c r="L273" s="45" t="s">
        <v>34</v>
      </c>
      <c r="M273" s="45"/>
      <c r="N273" s="45"/>
      <c r="O273" s="45"/>
      <c r="P273" s="45"/>
      <c r="Q273" s="45"/>
      <c r="R273" s="45"/>
    </row>
    <row r="274" spans="1:18" ht="50" x14ac:dyDescent="0.35">
      <c r="A274" s="44" t="s">
        <v>867</v>
      </c>
      <c r="B274" s="44"/>
      <c r="C274" s="45">
        <v>323</v>
      </c>
      <c r="D274" s="44" t="s">
        <v>879</v>
      </c>
      <c r="E274" s="45" t="s">
        <v>869</v>
      </c>
      <c r="F274" s="45">
        <v>2019</v>
      </c>
      <c r="G274" s="45">
        <v>12.3</v>
      </c>
      <c r="H274" s="45">
        <v>2030</v>
      </c>
      <c r="I274" s="46" t="s">
        <v>880</v>
      </c>
      <c r="J274" s="45" t="s">
        <v>32</v>
      </c>
      <c r="K274" s="45" t="s">
        <v>188</v>
      </c>
      <c r="L274" s="45" t="s">
        <v>34</v>
      </c>
      <c r="M274" s="45"/>
      <c r="N274" s="45"/>
      <c r="O274" s="45"/>
      <c r="P274" s="45"/>
      <c r="Q274" s="45"/>
      <c r="R274" s="45"/>
    </row>
    <row r="275" spans="1:18" ht="50" x14ac:dyDescent="0.35">
      <c r="A275" s="44" t="s">
        <v>867</v>
      </c>
      <c r="B275" s="44"/>
      <c r="C275" s="45">
        <v>324</v>
      </c>
      <c r="D275" s="44" t="s">
        <v>881</v>
      </c>
      <c r="E275" s="45" t="s">
        <v>869</v>
      </c>
      <c r="F275" s="45">
        <v>2019</v>
      </c>
      <c r="G275" s="45">
        <v>18.899999999999999</v>
      </c>
      <c r="H275" s="45">
        <v>2030</v>
      </c>
      <c r="I275" s="56">
        <v>13.4</v>
      </c>
      <c r="J275" s="45" t="s">
        <v>32</v>
      </c>
      <c r="K275" s="45" t="s">
        <v>188</v>
      </c>
      <c r="L275" s="45" t="s">
        <v>34</v>
      </c>
      <c r="M275" s="45"/>
      <c r="N275" s="45"/>
      <c r="O275" s="45"/>
      <c r="P275" s="45"/>
      <c r="Q275" s="45"/>
      <c r="R275" s="45"/>
    </row>
    <row r="276" spans="1:18" ht="50" x14ac:dyDescent="0.35">
      <c r="A276" s="44" t="s">
        <v>867</v>
      </c>
      <c r="B276" s="44"/>
      <c r="C276" s="45">
        <v>325</v>
      </c>
      <c r="D276" s="44" t="s">
        <v>882</v>
      </c>
      <c r="E276" s="45" t="s">
        <v>869</v>
      </c>
      <c r="F276" s="45">
        <v>2019</v>
      </c>
      <c r="G276" s="45">
        <v>23.9</v>
      </c>
      <c r="H276" s="45">
        <v>2030</v>
      </c>
      <c r="I276" s="56">
        <v>20.5</v>
      </c>
      <c r="J276" s="45" t="s">
        <v>32</v>
      </c>
      <c r="K276" s="45" t="s">
        <v>188</v>
      </c>
      <c r="L276" s="45" t="s">
        <v>34</v>
      </c>
      <c r="M276" s="45"/>
      <c r="N276" s="45"/>
      <c r="O276" s="45"/>
      <c r="P276" s="45"/>
      <c r="Q276" s="45"/>
      <c r="R276" s="45"/>
    </row>
    <row r="277" spans="1:18" ht="50" x14ac:dyDescent="0.35">
      <c r="A277" s="44" t="s">
        <v>867</v>
      </c>
      <c r="B277" s="44" t="s">
        <v>884</v>
      </c>
      <c r="C277" s="45">
        <v>326</v>
      </c>
      <c r="D277" s="44" t="s">
        <v>885</v>
      </c>
      <c r="E277" s="45" t="s">
        <v>869</v>
      </c>
      <c r="F277" s="45">
        <v>2019</v>
      </c>
      <c r="G277" s="45">
        <v>17.7</v>
      </c>
      <c r="H277" s="45">
        <v>2030</v>
      </c>
      <c r="I277" s="56">
        <v>16.399999999999999</v>
      </c>
      <c r="J277" s="45" t="s">
        <v>32</v>
      </c>
      <c r="K277" s="45" t="s">
        <v>188</v>
      </c>
      <c r="L277" s="45" t="s">
        <v>34</v>
      </c>
      <c r="M277" s="45"/>
      <c r="N277" s="45"/>
      <c r="O277" s="45"/>
      <c r="P277" s="45"/>
      <c r="Q277" s="45"/>
      <c r="R277" s="45"/>
    </row>
    <row r="278" spans="1:18" ht="37.5" x14ac:dyDescent="0.35">
      <c r="A278" s="44" t="s">
        <v>867</v>
      </c>
      <c r="B278" s="44"/>
      <c r="C278" s="45">
        <v>327</v>
      </c>
      <c r="D278" s="44" t="s">
        <v>886</v>
      </c>
      <c r="E278" s="45" t="s">
        <v>869</v>
      </c>
      <c r="F278" s="45">
        <v>2019</v>
      </c>
      <c r="G278" s="45">
        <v>8.1</v>
      </c>
      <c r="H278" s="45">
        <v>2030</v>
      </c>
      <c r="I278" s="56">
        <v>4.7</v>
      </c>
      <c r="J278" s="45" t="s">
        <v>32</v>
      </c>
      <c r="K278" s="45" t="s">
        <v>188</v>
      </c>
      <c r="L278" s="45" t="s">
        <v>34</v>
      </c>
      <c r="M278" s="45"/>
      <c r="N278" s="45"/>
      <c r="O278" s="45"/>
      <c r="P278" s="45"/>
      <c r="Q278" s="45"/>
      <c r="R278" s="45"/>
    </row>
    <row r="279" spans="1:18" ht="37.5" x14ac:dyDescent="0.35">
      <c r="A279" s="44" t="s">
        <v>867</v>
      </c>
      <c r="B279" s="44"/>
      <c r="C279" s="45">
        <v>328</v>
      </c>
      <c r="D279" s="44" t="s">
        <v>887</v>
      </c>
      <c r="E279" s="45" t="s">
        <v>869</v>
      </c>
      <c r="F279" s="45">
        <v>2019</v>
      </c>
      <c r="G279" s="45">
        <v>271.7</v>
      </c>
      <c r="H279" s="45">
        <v>2030</v>
      </c>
      <c r="I279" s="56">
        <v>246.5</v>
      </c>
      <c r="J279" s="45" t="s">
        <v>32</v>
      </c>
      <c r="K279" s="45" t="s">
        <v>188</v>
      </c>
      <c r="L279" s="45" t="s">
        <v>34</v>
      </c>
      <c r="M279" s="45"/>
      <c r="N279" s="45"/>
      <c r="O279" s="45"/>
      <c r="P279" s="45"/>
      <c r="Q279" s="45"/>
      <c r="R279" s="45"/>
    </row>
    <row r="280" spans="1:18" ht="37.5" x14ac:dyDescent="0.35">
      <c r="A280" s="44" t="s">
        <v>867</v>
      </c>
      <c r="B280" s="44"/>
      <c r="C280" s="45">
        <v>329</v>
      </c>
      <c r="D280" s="44" t="s">
        <v>888</v>
      </c>
      <c r="E280" s="45" t="s">
        <v>869</v>
      </c>
      <c r="F280" s="45">
        <v>2019</v>
      </c>
      <c r="G280" s="45">
        <v>88.7</v>
      </c>
      <c r="H280" s="45">
        <v>2030</v>
      </c>
      <c r="I280" s="56">
        <v>58.9</v>
      </c>
      <c r="J280" s="45" t="s">
        <v>32</v>
      </c>
      <c r="K280" s="45" t="s">
        <v>188</v>
      </c>
      <c r="L280" s="45" t="s">
        <v>34</v>
      </c>
      <c r="M280" s="45"/>
      <c r="N280" s="45"/>
      <c r="O280" s="45"/>
      <c r="P280" s="45"/>
      <c r="Q280" s="45"/>
      <c r="R280" s="45"/>
    </row>
    <row r="281" spans="1:18" ht="37.5" x14ac:dyDescent="0.35">
      <c r="A281" s="44" t="s">
        <v>867</v>
      </c>
      <c r="B281" s="44"/>
      <c r="C281" s="45">
        <v>330</v>
      </c>
      <c r="D281" s="44" t="s">
        <v>889</v>
      </c>
      <c r="E281" s="45" t="s">
        <v>869</v>
      </c>
      <c r="F281" s="45">
        <v>2019</v>
      </c>
      <c r="G281" s="45">
        <v>58.6</v>
      </c>
      <c r="H281" s="45">
        <v>2030</v>
      </c>
      <c r="I281" s="56">
        <v>41.8</v>
      </c>
      <c r="J281" s="45" t="s">
        <v>32</v>
      </c>
      <c r="K281" s="45" t="s">
        <v>188</v>
      </c>
      <c r="L281" s="45" t="s">
        <v>34</v>
      </c>
      <c r="M281" s="45"/>
      <c r="N281" s="45"/>
      <c r="O281" s="45"/>
      <c r="P281" s="45"/>
      <c r="Q281" s="45"/>
      <c r="R281" s="45"/>
    </row>
    <row r="282" spans="1:18" ht="37.5" x14ac:dyDescent="0.35">
      <c r="A282" s="44" t="s">
        <v>867</v>
      </c>
      <c r="B282" s="44"/>
      <c r="C282" s="45">
        <v>331</v>
      </c>
      <c r="D282" s="44" t="s">
        <v>890</v>
      </c>
      <c r="E282" s="45" t="s">
        <v>869</v>
      </c>
      <c r="F282" s="45">
        <v>2019</v>
      </c>
      <c r="G282" s="45">
        <v>242.6</v>
      </c>
      <c r="H282" s="45">
        <v>2030</v>
      </c>
      <c r="I282" s="46" t="s">
        <v>891</v>
      </c>
      <c r="J282" s="45" t="s">
        <v>32</v>
      </c>
      <c r="K282" s="45" t="s">
        <v>188</v>
      </c>
      <c r="L282" s="45" t="s">
        <v>34</v>
      </c>
      <c r="M282" s="45"/>
      <c r="N282" s="45"/>
      <c r="O282" s="45"/>
      <c r="P282" s="45"/>
      <c r="Q282" s="45"/>
      <c r="R282" s="45"/>
    </row>
    <row r="283" spans="1:18" ht="37.5" x14ac:dyDescent="0.35">
      <c r="A283" s="44" t="s">
        <v>867</v>
      </c>
      <c r="B283" s="44"/>
      <c r="C283" s="45">
        <v>332</v>
      </c>
      <c r="D283" s="44" t="s">
        <v>892</v>
      </c>
      <c r="E283" s="45" t="s">
        <v>869</v>
      </c>
      <c r="F283" s="45">
        <v>2019</v>
      </c>
      <c r="G283" s="45">
        <v>347.6</v>
      </c>
      <c r="H283" s="45">
        <v>2030</v>
      </c>
      <c r="I283" s="46" t="s">
        <v>893</v>
      </c>
      <c r="J283" s="45" t="s">
        <v>32</v>
      </c>
      <c r="K283" s="45" t="s">
        <v>188</v>
      </c>
      <c r="L283" s="45" t="s">
        <v>34</v>
      </c>
      <c r="M283" s="45"/>
      <c r="N283" s="45"/>
      <c r="O283" s="45"/>
      <c r="P283" s="45"/>
      <c r="Q283" s="45"/>
      <c r="R283" s="45"/>
    </row>
    <row r="284" spans="1:18" ht="37.5" x14ac:dyDescent="0.35">
      <c r="A284" s="44" t="s">
        <v>867</v>
      </c>
      <c r="B284" s="44"/>
      <c r="C284" s="45">
        <v>333</v>
      </c>
      <c r="D284" s="44" t="s">
        <v>894</v>
      </c>
      <c r="E284" s="45" t="s">
        <v>869</v>
      </c>
      <c r="F284" s="45">
        <v>2019</v>
      </c>
      <c r="G284" s="45">
        <v>169</v>
      </c>
      <c r="H284" s="45">
        <v>2030</v>
      </c>
      <c r="I284" s="56">
        <v>161.19999999999999</v>
      </c>
      <c r="J284" s="45" t="s">
        <v>32</v>
      </c>
      <c r="K284" s="45" t="s">
        <v>188</v>
      </c>
      <c r="L284" s="45" t="s">
        <v>34</v>
      </c>
      <c r="M284" s="45"/>
      <c r="N284" s="45"/>
      <c r="O284" s="45"/>
      <c r="P284" s="45"/>
      <c r="Q284" s="45"/>
      <c r="R284" s="45"/>
    </row>
    <row r="285" spans="1:18" ht="37.5" x14ac:dyDescent="0.35">
      <c r="A285" s="44" t="s">
        <v>867</v>
      </c>
      <c r="B285" s="69"/>
      <c r="C285" s="70">
        <v>334</v>
      </c>
      <c r="D285" s="69" t="s">
        <v>895</v>
      </c>
      <c r="E285" s="70" t="s">
        <v>869</v>
      </c>
      <c r="F285" s="70">
        <v>2019</v>
      </c>
      <c r="G285" s="70">
        <v>27.7</v>
      </c>
      <c r="H285" s="70">
        <v>2030</v>
      </c>
      <c r="I285" s="71">
        <v>25.1</v>
      </c>
      <c r="J285" s="70" t="s">
        <v>32</v>
      </c>
      <c r="K285" s="45" t="s">
        <v>188</v>
      </c>
      <c r="L285" s="45" t="s">
        <v>34</v>
      </c>
      <c r="M285" s="70"/>
      <c r="N285" s="70"/>
      <c r="O285" s="70"/>
      <c r="P285" s="70"/>
      <c r="Q285" s="70"/>
      <c r="R285" s="70"/>
    </row>
    <row r="286" spans="1:18" ht="50" x14ac:dyDescent="0.35">
      <c r="A286" s="44" t="s">
        <v>867</v>
      </c>
      <c r="B286" s="44"/>
      <c r="C286" s="45">
        <v>335</v>
      </c>
      <c r="D286" s="44" t="s">
        <v>896</v>
      </c>
      <c r="E286" s="45" t="s">
        <v>869</v>
      </c>
      <c r="F286" s="45">
        <v>2019</v>
      </c>
      <c r="G286" s="45">
        <v>72.099999999999994</v>
      </c>
      <c r="H286" s="45">
        <v>2030</v>
      </c>
      <c r="I286" s="46" t="s">
        <v>897</v>
      </c>
      <c r="J286" s="45" t="s">
        <v>32</v>
      </c>
      <c r="K286" s="45" t="s">
        <v>188</v>
      </c>
      <c r="L286" s="45" t="s">
        <v>34</v>
      </c>
      <c r="M286" s="45"/>
      <c r="N286" s="45"/>
      <c r="O286" s="45"/>
      <c r="P286" s="45"/>
      <c r="Q286" s="45"/>
      <c r="R286" s="45"/>
    </row>
    <row r="287" spans="1:18" ht="50" x14ac:dyDescent="0.35">
      <c r="A287" s="44" t="s">
        <v>867</v>
      </c>
      <c r="B287" s="44"/>
      <c r="C287" s="45">
        <v>336</v>
      </c>
      <c r="D287" s="44" t="s">
        <v>898</v>
      </c>
      <c r="E287" s="45" t="s">
        <v>869</v>
      </c>
      <c r="F287" s="45">
        <v>2019</v>
      </c>
      <c r="G287" s="45">
        <v>17.399999999999999</v>
      </c>
      <c r="H287" s="45">
        <v>2030</v>
      </c>
      <c r="I287" s="46" t="s">
        <v>899</v>
      </c>
      <c r="J287" s="45" t="s">
        <v>32</v>
      </c>
      <c r="K287" s="45" t="s">
        <v>188</v>
      </c>
      <c r="L287" s="45" t="s">
        <v>34</v>
      </c>
      <c r="M287" s="45"/>
      <c r="N287" s="45"/>
      <c r="O287" s="45"/>
      <c r="P287" s="45"/>
      <c r="Q287" s="45"/>
      <c r="R287" s="45"/>
    </row>
    <row r="288" spans="1:18" ht="50" x14ac:dyDescent="0.35">
      <c r="A288" s="44" t="s">
        <v>867</v>
      </c>
      <c r="B288" s="44"/>
      <c r="C288" s="45">
        <v>337</v>
      </c>
      <c r="D288" s="44" t="s">
        <v>900</v>
      </c>
      <c r="E288" s="45" t="s">
        <v>869</v>
      </c>
      <c r="F288" s="45">
        <v>2019</v>
      </c>
      <c r="G288" s="45">
        <v>98.6</v>
      </c>
      <c r="H288" s="45">
        <v>2030</v>
      </c>
      <c r="I288" s="46" t="s">
        <v>901</v>
      </c>
      <c r="J288" s="45" t="s">
        <v>32</v>
      </c>
      <c r="K288" s="45" t="s">
        <v>188</v>
      </c>
      <c r="L288" s="45" t="s">
        <v>34</v>
      </c>
      <c r="M288" s="45"/>
      <c r="N288" s="45"/>
      <c r="O288" s="45"/>
      <c r="P288" s="45"/>
      <c r="Q288" s="45"/>
      <c r="R288" s="45"/>
    </row>
    <row r="289" spans="1:18" ht="37.5" x14ac:dyDescent="0.35">
      <c r="A289" s="44" t="s">
        <v>867</v>
      </c>
      <c r="B289" s="44"/>
      <c r="C289" s="45">
        <v>338</v>
      </c>
      <c r="D289" s="44" t="s">
        <v>902</v>
      </c>
      <c r="E289" s="45" t="s">
        <v>869</v>
      </c>
      <c r="F289" s="45">
        <v>2019</v>
      </c>
      <c r="G289" s="45">
        <v>31.3</v>
      </c>
      <c r="H289" s="45">
        <v>2030</v>
      </c>
      <c r="I289" s="56">
        <v>25.6</v>
      </c>
      <c r="J289" s="45" t="s">
        <v>32</v>
      </c>
      <c r="K289" s="45" t="s">
        <v>188</v>
      </c>
      <c r="L289" s="45" t="s">
        <v>34</v>
      </c>
      <c r="M289" s="45"/>
      <c r="N289" s="45"/>
      <c r="O289" s="45"/>
      <c r="P289" s="45"/>
      <c r="Q289" s="45"/>
      <c r="R289" s="45"/>
    </row>
    <row r="290" spans="1:18" ht="37.5" x14ac:dyDescent="0.35">
      <c r="A290" s="44" t="s">
        <v>867</v>
      </c>
      <c r="B290" s="44"/>
      <c r="C290" s="45">
        <v>339</v>
      </c>
      <c r="D290" s="44" t="s">
        <v>903</v>
      </c>
      <c r="E290" s="45" t="s">
        <v>869</v>
      </c>
      <c r="F290" s="45">
        <v>2018</v>
      </c>
      <c r="G290" s="45">
        <v>18.3</v>
      </c>
      <c r="H290" s="45">
        <v>2030</v>
      </c>
      <c r="I290" s="56">
        <v>12.1</v>
      </c>
      <c r="J290" s="45" t="s">
        <v>32</v>
      </c>
      <c r="K290" s="45" t="s">
        <v>188</v>
      </c>
      <c r="L290" s="45" t="s">
        <v>34</v>
      </c>
      <c r="M290" s="45"/>
      <c r="N290" s="45"/>
      <c r="O290" s="45"/>
      <c r="P290" s="45"/>
      <c r="Q290" s="45"/>
      <c r="R290" s="45"/>
    </row>
    <row r="291" spans="1:18" ht="37.5" x14ac:dyDescent="0.35">
      <c r="A291" s="44" t="s">
        <v>867</v>
      </c>
      <c r="B291" s="44"/>
      <c r="C291" s="45">
        <v>340</v>
      </c>
      <c r="D291" s="44" t="s">
        <v>904</v>
      </c>
      <c r="E291" s="45" t="s">
        <v>869</v>
      </c>
      <c r="F291" s="45">
        <v>2018</v>
      </c>
      <c r="G291" s="45">
        <v>10</v>
      </c>
      <c r="H291" s="45">
        <v>2030</v>
      </c>
      <c r="I291" s="56">
        <v>5.7</v>
      </c>
      <c r="J291" s="45" t="s">
        <v>32</v>
      </c>
      <c r="K291" s="45" t="s">
        <v>188</v>
      </c>
      <c r="L291" s="45" t="s">
        <v>34</v>
      </c>
      <c r="M291" s="45"/>
      <c r="N291" s="45"/>
      <c r="O291" s="45"/>
      <c r="P291" s="45"/>
      <c r="Q291" s="45"/>
      <c r="R291" s="45"/>
    </row>
    <row r="292" spans="1:18" ht="25" x14ac:dyDescent="0.35">
      <c r="A292" s="44" t="s">
        <v>867</v>
      </c>
      <c r="B292" s="44"/>
      <c r="C292" s="45">
        <v>341</v>
      </c>
      <c r="D292" s="44" t="s">
        <v>905</v>
      </c>
      <c r="E292" s="45" t="s">
        <v>906</v>
      </c>
      <c r="F292" s="45">
        <v>2019</v>
      </c>
      <c r="G292" s="45">
        <v>10.4</v>
      </c>
      <c r="H292" s="45" t="s">
        <v>907</v>
      </c>
      <c r="I292" s="46" t="s">
        <v>908</v>
      </c>
      <c r="J292" s="45" t="s">
        <v>545</v>
      </c>
      <c r="K292" s="45" t="s">
        <v>188</v>
      </c>
      <c r="L292" s="45" t="s">
        <v>34</v>
      </c>
      <c r="M292" s="45"/>
      <c r="N292" s="45"/>
      <c r="O292" s="45"/>
      <c r="P292" s="45"/>
      <c r="Q292" s="45"/>
      <c r="R292" s="45"/>
    </row>
    <row r="293" spans="1:18" ht="25" x14ac:dyDescent="0.35">
      <c r="A293" s="44" t="s">
        <v>867</v>
      </c>
      <c r="B293" s="44"/>
      <c r="C293" s="45">
        <v>342</v>
      </c>
      <c r="D293" s="44" t="s">
        <v>910</v>
      </c>
      <c r="E293" s="45" t="s">
        <v>911</v>
      </c>
      <c r="F293" s="45" t="s">
        <v>912</v>
      </c>
      <c r="G293" s="45">
        <v>2.9</v>
      </c>
      <c r="H293" s="45" t="s">
        <v>907</v>
      </c>
      <c r="I293" s="46" t="s">
        <v>913</v>
      </c>
      <c r="J293" s="45" t="s">
        <v>545</v>
      </c>
      <c r="K293" s="45" t="s">
        <v>188</v>
      </c>
      <c r="L293" s="45" t="s">
        <v>34</v>
      </c>
      <c r="M293" s="45"/>
      <c r="N293" s="45"/>
      <c r="O293" s="45"/>
      <c r="P293" s="45"/>
      <c r="Q293" s="45"/>
      <c r="R293" s="45"/>
    </row>
    <row r="294" spans="1:18" ht="25" x14ac:dyDescent="0.35">
      <c r="A294" s="44" t="s">
        <v>867</v>
      </c>
      <c r="B294" s="44"/>
      <c r="C294" s="45">
        <v>343</v>
      </c>
      <c r="D294" s="44" t="s">
        <v>915</v>
      </c>
      <c r="E294" s="45" t="s">
        <v>911</v>
      </c>
      <c r="F294" s="45" t="s">
        <v>912</v>
      </c>
      <c r="G294" s="45">
        <v>1.9</v>
      </c>
      <c r="H294" s="45" t="s">
        <v>907</v>
      </c>
      <c r="I294" s="56">
        <v>1.1000000000000001</v>
      </c>
      <c r="J294" s="45" t="s">
        <v>545</v>
      </c>
      <c r="K294" s="45" t="s">
        <v>188</v>
      </c>
      <c r="L294" s="45" t="s">
        <v>34</v>
      </c>
      <c r="M294" s="45"/>
      <c r="N294" s="45"/>
      <c r="O294" s="45"/>
      <c r="P294" s="45"/>
      <c r="Q294" s="45"/>
      <c r="R294" s="45"/>
    </row>
    <row r="295" spans="1:18" ht="37.5" x14ac:dyDescent="0.35">
      <c r="A295" s="44" t="s">
        <v>867</v>
      </c>
      <c r="B295" s="44"/>
      <c r="C295" s="45">
        <v>344</v>
      </c>
      <c r="D295" s="44" t="s">
        <v>916</v>
      </c>
      <c r="E295" s="45" t="s">
        <v>911</v>
      </c>
      <c r="F295" s="45" t="s">
        <v>912</v>
      </c>
      <c r="G295" s="45">
        <v>3</v>
      </c>
      <c r="H295" s="45" t="s">
        <v>907</v>
      </c>
      <c r="I295" s="56">
        <v>2.6</v>
      </c>
      <c r="J295" s="45" t="s">
        <v>545</v>
      </c>
      <c r="K295" s="45" t="s">
        <v>188</v>
      </c>
      <c r="L295" s="45" t="s">
        <v>34</v>
      </c>
      <c r="M295" s="45"/>
      <c r="N295" s="45"/>
      <c r="O295" s="45"/>
      <c r="P295" s="45"/>
      <c r="Q295" s="45"/>
      <c r="R295" s="45"/>
    </row>
    <row r="296" spans="1:18" ht="37.5" x14ac:dyDescent="0.35">
      <c r="A296" s="44" t="s">
        <v>867</v>
      </c>
      <c r="B296" s="44"/>
      <c r="C296" s="45">
        <v>345</v>
      </c>
      <c r="D296" s="44" t="s">
        <v>917</v>
      </c>
      <c r="E296" s="45" t="s">
        <v>41</v>
      </c>
      <c r="F296" s="45">
        <v>2020</v>
      </c>
      <c r="G296" s="45">
        <v>98.6</v>
      </c>
      <c r="H296" s="45">
        <v>2030</v>
      </c>
      <c r="I296" s="56">
        <v>99.5</v>
      </c>
      <c r="J296" s="45" t="s">
        <v>32</v>
      </c>
      <c r="K296" s="45" t="s">
        <v>188</v>
      </c>
      <c r="L296" s="45" t="s">
        <v>34</v>
      </c>
      <c r="M296" s="45"/>
      <c r="N296" s="45"/>
      <c r="O296" s="45"/>
      <c r="P296" s="45"/>
      <c r="Q296" s="45"/>
      <c r="R296" s="45"/>
    </row>
    <row r="297" spans="1:18" ht="25" x14ac:dyDescent="0.35">
      <c r="A297" s="44" t="s">
        <v>867</v>
      </c>
      <c r="B297" s="44"/>
      <c r="C297" s="45">
        <v>346</v>
      </c>
      <c r="D297" s="44" t="s">
        <v>919</v>
      </c>
      <c r="E297" s="45" t="s">
        <v>101</v>
      </c>
      <c r="F297" s="45">
        <v>2018</v>
      </c>
      <c r="G297" s="45">
        <v>7</v>
      </c>
      <c r="H297" s="45">
        <v>2030</v>
      </c>
      <c r="I297" s="45">
        <v>0</v>
      </c>
      <c r="J297" s="45" t="s">
        <v>32</v>
      </c>
      <c r="K297" s="45" t="s">
        <v>188</v>
      </c>
      <c r="L297" s="45" t="s">
        <v>34</v>
      </c>
      <c r="M297" s="45"/>
      <c r="N297" s="45"/>
      <c r="O297" s="45"/>
      <c r="P297" s="45"/>
      <c r="Q297" s="45"/>
      <c r="R297" s="45"/>
    </row>
    <row r="298" spans="1:18" ht="25" x14ac:dyDescent="0.35">
      <c r="A298" s="44" t="s">
        <v>867</v>
      </c>
      <c r="B298" s="44"/>
      <c r="C298" s="45">
        <v>347</v>
      </c>
      <c r="D298" s="44" t="s">
        <v>920</v>
      </c>
      <c r="E298" s="45" t="s">
        <v>101</v>
      </c>
      <c r="F298" s="45">
        <v>2019</v>
      </c>
      <c r="G298" s="45">
        <v>0</v>
      </c>
      <c r="H298" s="45">
        <v>2030</v>
      </c>
      <c r="I298" s="45">
        <v>0</v>
      </c>
      <c r="J298" s="45" t="s">
        <v>32</v>
      </c>
      <c r="K298" s="45" t="s">
        <v>188</v>
      </c>
      <c r="L298" s="45" t="s">
        <v>34</v>
      </c>
      <c r="M298" s="45"/>
      <c r="N298" s="45"/>
      <c r="O298" s="45"/>
      <c r="P298" s="45"/>
      <c r="Q298" s="45"/>
      <c r="R298" s="45"/>
    </row>
    <row r="299" spans="1:18" ht="25" x14ac:dyDescent="0.35">
      <c r="A299" s="44" t="s">
        <v>867</v>
      </c>
      <c r="B299" s="44"/>
      <c r="C299" s="45">
        <v>348</v>
      </c>
      <c r="D299" s="44" t="s">
        <v>921</v>
      </c>
      <c r="E299" s="45" t="s">
        <v>101</v>
      </c>
      <c r="F299" s="45">
        <v>2018</v>
      </c>
      <c r="G299" s="45">
        <v>0</v>
      </c>
      <c r="H299" s="45">
        <v>2030</v>
      </c>
      <c r="I299" s="45">
        <v>0</v>
      </c>
      <c r="J299" s="45" t="s">
        <v>32</v>
      </c>
      <c r="K299" s="45" t="s">
        <v>188</v>
      </c>
      <c r="L299" s="45" t="s">
        <v>34</v>
      </c>
      <c r="M299" s="45"/>
      <c r="N299" s="45"/>
      <c r="O299" s="45"/>
      <c r="P299" s="45"/>
      <c r="Q299" s="45"/>
      <c r="R299" s="45"/>
    </row>
    <row r="300" spans="1:18" ht="50" x14ac:dyDescent="0.35">
      <c r="A300" s="44" t="s">
        <v>867</v>
      </c>
      <c r="B300" s="44"/>
      <c r="C300" s="45">
        <v>349</v>
      </c>
      <c r="D300" s="44" t="s">
        <v>922</v>
      </c>
      <c r="E300" s="45" t="s">
        <v>41</v>
      </c>
      <c r="F300" s="45">
        <v>2020</v>
      </c>
      <c r="G300" s="45">
        <v>98.8</v>
      </c>
      <c r="H300" s="45">
        <v>2030</v>
      </c>
      <c r="I300" s="46" t="s">
        <v>923</v>
      </c>
      <c r="J300" s="45" t="s">
        <v>32</v>
      </c>
      <c r="K300" s="45" t="s">
        <v>197</v>
      </c>
      <c r="L300" s="45" t="s">
        <v>34</v>
      </c>
      <c r="M300" s="45"/>
      <c r="N300" s="45"/>
      <c r="O300" s="45"/>
      <c r="P300" s="45"/>
      <c r="Q300" s="45"/>
      <c r="R300" s="45"/>
    </row>
    <row r="301" spans="1:18" ht="50" x14ac:dyDescent="0.35">
      <c r="A301" s="44" t="s">
        <v>867</v>
      </c>
      <c r="B301" s="44"/>
      <c r="C301" s="45">
        <v>350</v>
      </c>
      <c r="D301" s="44" t="s">
        <v>926</v>
      </c>
      <c r="E301" s="45" t="s">
        <v>41</v>
      </c>
      <c r="F301" s="45">
        <v>2019</v>
      </c>
      <c r="G301" s="45">
        <v>67.5</v>
      </c>
      <c r="H301" s="45">
        <v>2030</v>
      </c>
      <c r="I301" s="46" t="s">
        <v>927</v>
      </c>
      <c r="J301" s="45" t="s">
        <v>32</v>
      </c>
      <c r="K301" s="45" t="s">
        <v>197</v>
      </c>
      <c r="L301" s="45" t="s">
        <v>34</v>
      </c>
      <c r="M301" s="45"/>
      <c r="N301" s="45"/>
      <c r="O301" s="45"/>
      <c r="P301" s="45"/>
      <c r="Q301" s="45"/>
      <c r="R301" s="45"/>
    </row>
    <row r="302" spans="1:18" ht="50" x14ac:dyDescent="0.35">
      <c r="A302" s="44" t="s">
        <v>930</v>
      </c>
      <c r="B302" s="44"/>
      <c r="C302" s="45">
        <v>351</v>
      </c>
      <c r="D302" s="44" t="s">
        <v>931</v>
      </c>
      <c r="E302" s="45" t="s">
        <v>41</v>
      </c>
      <c r="F302" s="45">
        <v>2019</v>
      </c>
      <c r="G302" s="45">
        <v>32</v>
      </c>
      <c r="H302" s="45">
        <v>2024</v>
      </c>
      <c r="I302" s="49">
        <v>34</v>
      </c>
      <c r="J302" s="45" t="s">
        <v>32</v>
      </c>
      <c r="K302" s="45" t="s">
        <v>188</v>
      </c>
      <c r="L302" s="45" t="s">
        <v>345</v>
      </c>
      <c r="M302" s="45"/>
      <c r="N302" s="45"/>
      <c r="O302" s="45"/>
      <c r="P302" s="45"/>
      <c r="Q302" s="45"/>
      <c r="R302" s="45"/>
    </row>
    <row r="303" spans="1:18" ht="50" x14ac:dyDescent="0.35">
      <c r="A303" s="44" t="s">
        <v>930</v>
      </c>
      <c r="B303" s="44"/>
      <c r="C303" s="45">
        <v>352</v>
      </c>
      <c r="D303" s="44" t="s">
        <v>933</v>
      </c>
      <c r="E303" s="45" t="s">
        <v>41</v>
      </c>
      <c r="F303" s="45">
        <v>2019</v>
      </c>
      <c r="G303" s="45">
        <v>2.2999999999999998</v>
      </c>
      <c r="H303" s="45">
        <v>2024</v>
      </c>
      <c r="I303" s="45">
        <v>2</v>
      </c>
      <c r="J303" s="45" t="s">
        <v>32</v>
      </c>
      <c r="K303" s="45" t="s">
        <v>188</v>
      </c>
      <c r="L303" s="45" t="s">
        <v>345</v>
      </c>
      <c r="M303" s="45"/>
      <c r="N303" s="45"/>
      <c r="O303" s="45"/>
      <c r="P303" s="45"/>
      <c r="Q303" s="45"/>
      <c r="R303" s="45"/>
    </row>
    <row r="304" spans="1:18" ht="50" x14ac:dyDescent="0.35">
      <c r="A304" s="44" t="s">
        <v>930</v>
      </c>
      <c r="B304" s="44"/>
      <c r="C304" s="45">
        <v>353</v>
      </c>
      <c r="D304" s="44" t="s">
        <v>934</v>
      </c>
      <c r="E304" s="45" t="s">
        <v>41</v>
      </c>
      <c r="F304" s="45">
        <v>2019</v>
      </c>
      <c r="G304" s="45">
        <v>41</v>
      </c>
      <c r="H304" s="45">
        <v>2024</v>
      </c>
      <c r="I304" s="45">
        <v>38</v>
      </c>
      <c r="J304" s="45" t="s">
        <v>32</v>
      </c>
      <c r="K304" s="45" t="s">
        <v>188</v>
      </c>
      <c r="L304" s="45" t="s">
        <v>345</v>
      </c>
      <c r="M304" s="45"/>
      <c r="N304" s="45"/>
      <c r="O304" s="45"/>
      <c r="P304" s="45"/>
      <c r="Q304" s="45"/>
      <c r="R304" s="45"/>
    </row>
    <row r="305" spans="1:18" ht="50" x14ac:dyDescent="0.35">
      <c r="A305" s="44" t="s">
        <v>930</v>
      </c>
      <c r="B305" s="44"/>
      <c r="C305" s="45">
        <v>354</v>
      </c>
      <c r="D305" s="44" t="s">
        <v>935</v>
      </c>
      <c r="E305" s="45" t="s">
        <v>41</v>
      </c>
      <c r="F305" s="45">
        <v>2019</v>
      </c>
      <c r="G305" s="45">
        <v>4.5</v>
      </c>
      <c r="H305" s="45">
        <v>2024</v>
      </c>
      <c r="I305" s="45">
        <v>4</v>
      </c>
      <c r="J305" s="45" t="s">
        <v>32</v>
      </c>
      <c r="K305" s="45" t="s">
        <v>188</v>
      </c>
      <c r="L305" s="45" t="s">
        <v>345</v>
      </c>
      <c r="M305" s="45"/>
      <c r="N305" s="45"/>
      <c r="O305" s="45"/>
      <c r="P305" s="45"/>
      <c r="Q305" s="45"/>
      <c r="R305" s="45"/>
    </row>
    <row r="306" spans="1:18" ht="50" x14ac:dyDescent="0.35">
      <c r="A306" s="44" t="s">
        <v>930</v>
      </c>
      <c r="B306" s="44"/>
      <c r="C306" s="45">
        <v>355</v>
      </c>
      <c r="D306" s="44" t="s">
        <v>936</v>
      </c>
      <c r="E306" s="45" t="s">
        <v>41</v>
      </c>
      <c r="F306" s="45">
        <v>2019</v>
      </c>
      <c r="G306" s="45">
        <v>30.6</v>
      </c>
      <c r="H306" s="45">
        <v>2024</v>
      </c>
      <c r="I306" s="56">
        <v>28.6</v>
      </c>
      <c r="J306" s="45" t="s">
        <v>32</v>
      </c>
      <c r="K306" s="45" t="s">
        <v>188</v>
      </c>
      <c r="L306" s="45" t="s">
        <v>345</v>
      </c>
      <c r="M306" s="45"/>
      <c r="N306" s="45"/>
      <c r="O306" s="45"/>
      <c r="P306" s="45"/>
      <c r="Q306" s="45"/>
      <c r="R306" s="45"/>
    </row>
    <row r="307" spans="1:18" ht="50" x14ac:dyDescent="0.35">
      <c r="A307" s="44" t="s">
        <v>930</v>
      </c>
      <c r="B307" s="44"/>
      <c r="C307" s="45">
        <v>356</v>
      </c>
      <c r="D307" s="44" t="s">
        <v>937</v>
      </c>
      <c r="E307" s="45" t="s">
        <v>41</v>
      </c>
      <c r="F307" s="45">
        <v>2019</v>
      </c>
      <c r="G307" s="45">
        <v>24</v>
      </c>
      <c r="H307" s="45">
        <v>2024</v>
      </c>
      <c r="I307" s="49">
        <v>22</v>
      </c>
      <c r="J307" s="45" t="s">
        <v>32</v>
      </c>
      <c r="K307" s="45" t="s">
        <v>188</v>
      </c>
      <c r="L307" s="45" t="s">
        <v>345</v>
      </c>
      <c r="M307" s="45"/>
      <c r="N307" s="45"/>
      <c r="O307" s="45"/>
      <c r="P307" s="45"/>
      <c r="Q307" s="45"/>
      <c r="R307" s="45"/>
    </row>
    <row r="308" spans="1:18" ht="50" x14ac:dyDescent="0.35">
      <c r="A308" s="44" t="s">
        <v>930</v>
      </c>
      <c r="B308" s="44"/>
      <c r="C308" s="45">
        <v>357</v>
      </c>
      <c r="D308" s="44" t="s">
        <v>938</v>
      </c>
      <c r="E308" s="45" t="s">
        <v>41</v>
      </c>
      <c r="F308" s="45">
        <v>2017</v>
      </c>
      <c r="G308" s="45">
        <v>1.2</v>
      </c>
      <c r="H308" s="45">
        <v>2024</v>
      </c>
      <c r="I308" s="45">
        <v>1</v>
      </c>
      <c r="J308" s="45" t="s">
        <v>32</v>
      </c>
      <c r="K308" s="45" t="s">
        <v>188</v>
      </c>
      <c r="L308" s="45" t="s">
        <v>345</v>
      </c>
      <c r="M308" s="45"/>
      <c r="N308" s="45"/>
      <c r="O308" s="45"/>
      <c r="P308" s="45"/>
      <c r="Q308" s="45"/>
      <c r="R308" s="45"/>
    </row>
    <row r="309" spans="1:18" ht="50" x14ac:dyDescent="0.35">
      <c r="A309" s="44" t="s">
        <v>930</v>
      </c>
      <c r="B309" s="44"/>
      <c r="C309" s="45">
        <v>358</v>
      </c>
      <c r="D309" s="44" t="s">
        <v>939</v>
      </c>
      <c r="E309" s="45" t="s">
        <v>41</v>
      </c>
      <c r="F309" s="45" t="s">
        <v>940</v>
      </c>
      <c r="G309" s="45">
        <v>25</v>
      </c>
      <c r="H309" s="45">
        <v>2024</v>
      </c>
      <c r="I309" s="45">
        <v>23</v>
      </c>
      <c r="J309" s="45" t="s">
        <v>32</v>
      </c>
      <c r="K309" s="45" t="s">
        <v>188</v>
      </c>
      <c r="L309" s="45" t="s">
        <v>345</v>
      </c>
      <c r="M309" s="45"/>
      <c r="N309" s="45"/>
      <c r="O309" s="45"/>
      <c r="P309" s="45"/>
      <c r="Q309" s="45"/>
      <c r="R309" s="45"/>
    </row>
    <row r="310" spans="1:18" ht="50" x14ac:dyDescent="0.35">
      <c r="A310" s="44" t="s">
        <v>930</v>
      </c>
      <c r="B310" s="44"/>
      <c r="C310" s="45">
        <v>359</v>
      </c>
      <c r="D310" s="44" t="s">
        <v>941</v>
      </c>
      <c r="E310" s="45" t="s">
        <v>942</v>
      </c>
      <c r="F310" s="45">
        <v>2017</v>
      </c>
      <c r="G310" s="45">
        <v>2.5</v>
      </c>
      <c r="H310" s="45">
        <v>2024</v>
      </c>
      <c r="I310" s="49">
        <v>2</v>
      </c>
      <c r="J310" s="45" t="s">
        <v>32</v>
      </c>
      <c r="K310" s="45" t="s">
        <v>188</v>
      </c>
      <c r="L310" s="45" t="s">
        <v>345</v>
      </c>
      <c r="M310" s="45"/>
      <c r="N310" s="45"/>
      <c r="O310" s="45"/>
      <c r="P310" s="45"/>
      <c r="Q310" s="45"/>
      <c r="R310" s="45"/>
    </row>
    <row r="311" spans="1:18" ht="50" x14ac:dyDescent="0.35">
      <c r="A311" s="44" t="s">
        <v>930</v>
      </c>
      <c r="B311" s="44"/>
      <c r="C311" s="45">
        <v>360</v>
      </c>
      <c r="D311" s="44" t="s">
        <v>943</v>
      </c>
      <c r="E311" s="45" t="s">
        <v>942</v>
      </c>
      <c r="F311" s="45">
        <v>2017</v>
      </c>
      <c r="G311" s="45">
        <v>28</v>
      </c>
      <c r="H311" s="45">
        <v>2024</v>
      </c>
      <c r="I311" s="49">
        <v>25</v>
      </c>
      <c r="J311" s="45" t="s">
        <v>32</v>
      </c>
      <c r="K311" s="45" t="s">
        <v>188</v>
      </c>
      <c r="L311" s="45" t="s">
        <v>345</v>
      </c>
      <c r="M311" s="45"/>
      <c r="N311" s="45"/>
      <c r="O311" s="45"/>
      <c r="P311" s="45"/>
      <c r="Q311" s="45"/>
      <c r="R311" s="45"/>
    </row>
    <row r="312" spans="1:18" ht="50" x14ac:dyDescent="0.35">
      <c r="A312" s="44" t="s">
        <v>930</v>
      </c>
      <c r="B312" s="44"/>
      <c r="C312" s="45">
        <v>361</v>
      </c>
      <c r="D312" s="44" t="s">
        <v>944</v>
      </c>
      <c r="E312" s="45" t="s">
        <v>942</v>
      </c>
      <c r="F312" s="45">
        <v>2017</v>
      </c>
      <c r="G312" s="45">
        <v>7.7</v>
      </c>
      <c r="H312" s="45">
        <v>2024</v>
      </c>
      <c r="I312" s="56">
        <v>7.2</v>
      </c>
      <c r="J312" s="45" t="s">
        <v>32</v>
      </c>
      <c r="K312" s="45" t="s">
        <v>188</v>
      </c>
      <c r="L312" s="45" t="s">
        <v>345</v>
      </c>
      <c r="M312" s="45"/>
      <c r="N312" s="45"/>
      <c r="O312" s="45"/>
      <c r="P312" s="45"/>
      <c r="Q312" s="45"/>
      <c r="R312" s="45"/>
    </row>
    <row r="313" spans="1:18" ht="50" x14ac:dyDescent="0.35">
      <c r="A313" s="44" t="s">
        <v>930</v>
      </c>
      <c r="B313" s="44"/>
      <c r="C313" s="45">
        <v>362</v>
      </c>
      <c r="D313" s="44" t="s">
        <v>945</v>
      </c>
      <c r="E313" s="45" t="s">
        <v>942</v>
      </c>
      <c r="F313" s="45">
        <v>2017</v>
      </c>
      <c r="G313" s="45">
        <v>5.7</v>
      </c>
      <c r="H313" s="45">
        <v>2024</v>
      </c>
      <c r="I313" s="56">
        <v>5.2</v>
      </c>
      <c r="J313" s="45" t="s">
        <v>32</v>
      </c>
      <c r="K313" s="45" t="s">
        <v>188</v>
      </c>
      <c r="L313" s="45" t="s">
        <v>345</v>
      </c>
      <c r="M313" s="45"/>
      <c r="N313" s="45"/>
      <c r="O313" s="45"/>
      <c r="P313" s="45"/>
      <c r="Q313" s="45"/>
      <c r="R313" s="45"/>
    </row>
    <row r="314" spans="1:18" ht="50" x14ac:dyDescent="0.35">
      <c r="A314" s="44" t="s">
        <v>930</v>
      </c>
      <c r="B314" s="44"/>
      <c r="C314" s="45">
        <v>363</v>
      </c>
      <c r="D314" s="44" t="s">
        <v>946</v>
      </c>
      <c r="E314" s="45" t="s">
        <v>942</v>
      </c>
      <c r="F314" s="45">
        <v>2017</v>
      </c>
      <c r="G314" s="45">
        <v>5.2</v>
      </c>
      <c r="H314" s="45">
        <v>2024</v>
      </c>
      <c r="I314" s="56">
        <v>4.7</v>
      </c>
      <c r="J314" s="45" t="s">
        <v>32</v>
      </c>
      <c r="K314" s="45" t="s">
        <v>188</v>
      </c>
      <c r="L314" s="45" t="s">
        <v>345</v>
      </c>
      <c r="M314" s="45"/>
      <c r="N314" s="45"/>
      <c r="O314" s="45"/>
      <c r="P314" s="45"/>
      <c r="Q314" s="45"/>
      <c r="R314" s="45"/>
    </row>
    <row r="315" spans="1:18" ht="50" x14ac:dyDescent="0.35">
      <c r="A315" s="44" t="s">
        <v>930</v>
      </c>
      <c r="B315" s="44"/>
      <c r="C315" s="45">
        <v>364</v>
      </c>
      <c r="D315" s="44" t="s">
        <v>947</v>
      </c>
      <c r="E315" s="45" t="s">
        <v>101</v>
      </c>
      <c r="F315" s="45">
        <v>2019</v>
      </c>
      <c r="G315" s="49">
        <v>38122</v>
      </c>
      <c r="H315" s="45">
        <v>2024</v>
      </c>
      <c r="I315" s="49">
        <v>36216</v>
      </c>
      <c r="J315" s="45" t="s">
        <v>32</v>
      </c>
      <c r="K315" s="45" t="s">
        <v>188</v>
      </c>
      <c r="L315" s="45" t="s">
        <v>345</v>
      </c>
      <c r="M315" s="45"/>
      <c r="N315" s="45"/>
      <c r="O315" s="45"/>
      <c r="P315" s="45"/>
      <c r="Q315" s="45"/>
      <c r="R315" s="45"/>
    </row>
    <row r="316" spans="1:18" ht="50" x14ac:dyDescent="0.35">
      <c r="A316" s="44" t="s">
        <v>930</v>
      </c>
      <c r="B316" s="44"/>
      <c r="C316" s="45">
        <v>365</v>
      </c>
      <c r="D316" s="44" t="s">
        <v>948</v>
      </c>
      <c r="E316" s="45" t="s">
        <v>41</v>
      </c>
      <c r="F316" s="45" t="s">
        <v>949</v>
      </c>
      <c r="G316" s="45">
        <v>2.4</v>
      </c>
      <c r="H316" s="45">
        <v>2024</v>
      </c>
      <c r="I316" s="56">
        <v>2.2000000000000002</v>
      </c>
      <c r="J316" s="45" t="s">
        <v>32</v>
      </c>
      <c r="K316" s="45" t="s">
        <v>188</v>
      </c>
      <c r="L316" s="45" t="s">
        <v>345</v>
      </c>
      <c r="M316" s="45"/>
      <c r="N316" s="45"/>
      <c r="O316" s="45"/>
      <c r="P316" s="45"/>
      <c r="Q316" s="45"/>
      <c r="R316" s="45"/>
    </row>
    <row r="317" spans="1:18" ht="50" x14ac:dyDescent="0.35">
      <c r="A317" s="44" t="s">
        <v>930</v>
      </c>
      <c r="B317" s="44"/>
      <c r="C317" s="45">
        <v>366</v>
      </c>
      <c r="D317" s="44" t="s">
        <v>950</v>
      </c>
      <c r="E317" s="45" t="s">
        <v>101</v>
      </c>
      <c r="F317" s="45" t="s">
        <v>949</v>
      </c>
      <c r="G317" s="45">
        <v>150</v>
      </c>
      <c r="H317" s="45">
        <v>2024</v>
      </c>
      <c r="I317" s="49">
        <v>135</v>
      </c>
      <c r="J317" s="45" t="s">
        <v>32</v>
      </c>
      <c r="K317" s="45" t="s">
        <v>188</v>
      </c>
      <c r="L317" s="45" t="s">
        <v>345</v>
      </c>
      <c r="M317" s="45"/>
      <c r="N317" s="45"/>
      <c r="O317" s="45"/>
      <c r="P317" s="45"/>
      <c r="Q317" s="45"/>
      <c r="R317" s="45"/>
    </row>
    <row r="318" spans="1:18" ht="50" x14ac:dyDescent="0.35">
      <c r="A318" s="44" t="s">
        <v>930</v>
      </c>
      <c r="B318" s="44"/>
      <c r="C318" s="45">
        <v>367</v>
      </c>
      <c r="D318" s="44" t="s">
        <v>951</v>
      </c>
      <c r="E318" s="45" t="s">
        <v>952</v>
      </c>
      <c r="F318" s="45">
        <v>2019</v>
      </c>
      <c r="G318" s="45">
        <v>0.7</v>
      </c>
      <c r="H318" s="45">
        <v>2024</v>
      </c>
      <c r="I318" s="56">
        <v>0.5</v>
      </c>
      <c r="J318" s="45" t="s">
        <v>32</v>
      </c>
      <c r="K318" s="45" t="s">
        <v>188</v>
      </c>
      <c r="L318" s="45" t="s">
        <v>345</v>
      </c>
      <c r="M318" s="45"/>
      <c r="N318" s="45"/>
      <c r="O318" s="45"/>
      <c r="P318" s="45"/>
      <c r="Q318" s="45"/>
      <c r="R318" s="45"/>
    </row>
    <row r="319" spans="1:18" ht="50" x14ac:dyDescent="0.35">
      <c r="A319" s="44" t="s">
        <v>930</v>
      </c>
      <c r="B319" s="44"/>
      <c r="C319" s="45">
        <v>368</v>
      </c>
      <c r="D319" s="44" t="s">
        <v>953</v>
      </c>
      <c r="E319" s="45" t="s">
        <v>952</v>
      </c>
      <c r="F319" s="45">
        <v>2019</v>
      </c>
      <c r="G319" s="45">
        <v>22.1</v>
      </c>
      <c r="H319" s="45">
        <v>2024</v>
      </c>
      <c r="I319" s="49">
        <v>20</v>
      </c>
      <c r="J319" s="45" t="s">
        <v>32</v>
      </c>
      <c r="K319" s="45" t="s">
        <v>188</v>
      </c>
      <c r="L319" s="45" t="s">
        <v>345</v>
      </c>
      <c r="M319" s="45"/>
      <c r="N319" s="45"/>
      <c r="O319" s="45"/>
      <c r="P319" s="45"/>
      <c r="Q319" s="45"/>
      <c r="R319" s="45"/>
    </row>
    <row r="320" spans="1:18" ht="50" x14ac:dyDescent="0.35">
      <c r="A320" s="44" t="s">
        <v>930</v>
      </c>
      <c r="B320" s="44"/>
      <c r="C320" s="45">
        <v>369</v>
      </c>
      <c r="D320" s="44" t="s">
        <v>954</v>
      </c>
      <c r="E320" s="45" t="s">
        <v>101</v>
      </c>
      <c r="F320" s="45">
        <v>2019</v>
      </c>
      <c r="G320" s="45">
        <v>481</v>
      </c>
      <c r="H320" s="45">
        <v>2024</v>
      </c>
      <c r="I320" s="49">
        <v>433</v>
      </c>
      <c r="J320" s="45" t="s">
        <v>32</v>
      </c>
      <c r="K320" s="45" t="s">
        <v>188</v>
      </c>
      <c r="L320" s="45" t="s">
        <v>345</v>
      </c>
      <c r="M320" s="45"/>
      <c r="N320" s="45"/>
      <c r="O320" s="45"/>
      <c r="P320" s="45"/>
      <c r="Q320" s="45"/>
      <c r="R320" s="45"/>
    </row>
    <row r="321" spans="1:18" ht="50" x14ac:dyDescent="0.35">
      <c r="A321" s="44" t="s">
        <v>930</v>
      </c>
      <c r="B321" s="44"/>
      <c r="C321" s="45">
        <v>370</v>
      </c>
      <c r="D321" s="44" t="s">
        <v>955</v>
      </c>
      <c r="E321" s="45" t="s">
        <v>101</v>
      </c>
      <c r="F321" s="45">
        <v>2019</v>
      </c>
      <c r="G321" s="45">
        <v>559</v>
      </c>
      <c r="H321" s="45">
        <v>2024</v>
      </c>
      <c r="I321" s="49">
        <v>503</v>
      </c>
      <c r="J321" s="45" t="s">
        <v>32</v>
      </c>
      <c r="K321" s="45" t="s">
        <v>188</v>
      </c>
      <c r="L321" s="45" t="s">
        <v>345</v>
      </c>
      <c r="M321" s="45"/>
      <c r="N321" s="45"/>
      <c r="O321" s="45"/>
      <c r="P321" s="45"/>
      <c r="Q321" s="45"/>
      <c r="R321" s="45"/>
    </row>
    <row r="322" spans="1:18" ht="50" x14ac:dyDescent="0.35">
      <c r="A322" s="44" t="s">
        <v>930</v>
      </c>
      <c r="B322" s="44"/>
      <c r="C322" s="45">
        <v>371</v>
      </c>
      <c r="D322" s="44" t="s">
        <v>956</v>
      </c>
      <c r="E322" s="45" t="s">
        <v>101</v>
      </c>
      <c r="F322" s="45" t="s">
        <v>949</v>
      </c>
      <c r="G322" s="45">
        <v>98</v>
      </c>
      <c r="H322" s="45">
        <v>2024</v>
      </c>
      <c r="I322" s="49">
        <v>78</v>
      </c>
      <c r="J322" s="45" t="s">
        <v>295</v>
      </c>
      <c r="K322" s="45" t="s">
        <v>188</v>
      </c>
      <c r="L322" s="45" t="s">
        <v>345</v>
      </c>
      <c r="M322" s="45"/>
      <c r="N322" s="45"/>
      <c r="O322" s="45"/>
      <c r="P322" s="45"/>
      <c r="Q322" s="45"/>
      <c r="R322" s="45"/>
    </row>
    <row r="323" spans="1:18" ht="50" x14ac:dyDescent="0.35">
      <c r="A323" s="44" t="s">
        <v>930</v>
      </c>
      <c r="B323" s="44"/>
      <c r="C323" s="45">
        <v>372</v>
      </c>
      <c r="D323" s="44" t="s">
        <v>957</v>
      </c>
      <c r="E323" s="45" t="s">
        <v>41</v>
      </c>
      <c r="F323" s="45">
        <v>2017</v>
      </c>
      <c r="G323" s="45">
        <v>40</v>
      </c>
      <c r="H323" s="45">
        <v>2024</v>
      </c>
      <c r="I323" s="49">
        <v>38</v>
      </c>
      <c r="J323" s="45" t="s">
        <v>295</v>
      </c>
      <c r="K323" s="45" t="s">
        <v>188</v>
      </c>
      <c r="L323" s="45" t="s">
        <v>345</v>
      </c>
      <c r="M323" s="45"/>
      <c r="N323" s="45"/>
      <c r="O323" s="45"/>
      <c r="P323" s="45"/>
      <c r="Q323" s="45"/>
      <c r="R323" s="45"/>
    </row>
    <row r="324" spans="1:18" ht="50" x14ac:dyDescent="0.35">
      <c r="A324" s="44" t="s">
        <v>930</v>
      </c>
      <c r="B324" s="44"/>
      <c r="C324" s="45">
        <v>373</v>
      </c>
      <c r="D324" s="44" t="s">
        <v>958</v>
      </c>
      <c r="E324" s="45" t="s">
        <v>101</v>
      </c>
      <c r="F324" s="45" t="s">
        <v>949</v>
      </c>
      <c r="G324" s="49">
        <v>18336</v>
      </c>
      <c r="H324" s="45">
        <v>2024</v>
      </c>
      <c r="I324" s="49">
        <v>16502</v>
      </c>
      <c r="J324" s="45" t="s">
        <v>295</v>
      </c>
      <c r="K324" s="45" t="s">
        <v>188</v>
      </c>
      <c r="L324" s="45" t="s">
        <v>345</v>
      </c>
      <c r="M324" s="45"/>
      <c r="N324" s="45"/>
      <c r="O324" s="45"/>
      <c r="P324" s="45"/>
      <c r="Q324" s="45"/>
      <c r="R324" s="45"/>
    </row>
    <row r="325" spans="1:18" ht="50" x14ac:dyDescent="0.35">
      <c r="A325" s="44" t="s">
        <v>930</v>
      </c>
      <c r="B325" s="44"/>
      <c r="C325" s="45">
        <v>374</v>
      </c>
      <c r="D325" s="44" t="s">
        <v>959</v>
      </c>
      <c r="E325" s="45" t="s">
        <v>101</v>
      </c>
      <c r="F325" s="45" t="s">
        <v>949</v>
      </c>
      <c r="G325" s="45">
        <v>296</v>
      </c>
      <c r="H325" s="45">
        <v>2024</v>
      </c>
      <c r="I325" s="49">
        <v>266</v>
      </c>
      <c r="J325" s="45" t="s">
        <v>295</v>
      </c>
      <c r="K325" s="45" t="s">
        <v>105</v>
      </c>
      <c r="L325" s="45" t="s">
        <v>345</v>
      </c>
      <c r="M325" s="45"/>
      <c r="N325" s="45"/>
      <c r="O325" s="45"/>
      <c r="P325" s="45"/>
      <c r="Q325" s="45"/>
      <c r="R325" s="45"/>
    </row>
    <row r="326" spans="1:18" ht="50" x14ac:dyDescent="0.35">
      <c r="A326" s="44" t="s">
        <v>930</v>
      </c>
      <c r="B326" s="44"/>
      <c r="C326" s="45">
        <v>375</v>
      </c>
      <c r="D326" s="44" t="s">
        <v>960</v>
      </c>
      <c r="E326" s="45" t="s">
        <v>41</v>
      </c>
      <c r="F326" s="45">
        <v>2019</v>
      </c>
      <c r="G326" s="45">
        <v>20</v>
      </c>
      <c r="H326" s="45">
        <v>2024</v>
      </c>
      <c r="I326" s="49">
        <v>22</v>
      </c>
      <c r="J326" s="45" t="s">
        <v>32</v>
      </c>
      <c r="K326" s="45" t="s">
        <v>188</v>
      </c>
      <c r="L326" s="45" t="s">
        <v>345</v>
      </c>
      <c r="M326" s="45"/>
      <c r="N326" s="45"/>
      <c r="O326" s="45"/>
      <c r="P326" s="45"/>
      <c r="Q326" s="45"/>
      <c r="R326" s="45"/>
    </row>
    <row r="327" spans="1:18" ht="50" x14ac:dyDescent="0.35">
      <c r="A327" s="44" t="s">
        <v>930</v>
      </c>
      <c r="B327" s="44"/>
      <c r="C327" s="45">
        <v>376</v>
      </c>
      <c r="D327" s="44" t="s">
        <v>961</v>
      </c>
      <c r="E327" s="45" t="s">
        <v>41</v>
      </c>
      <c r="F327" s="45">
        <v>2019</v>
      </c>
      <c r="G327" s="45">
        <v>27</v>
      </c>
      <c r="H327" s="45">
        <v>2024</v>
      </c>
      <c r="I327" s="49">
        <v>29</v>
      </c>
      <c r="J327" s="45" t="s">
        <v>32</v>
      </c>
      <c r="K327" s="45" t="s">
        <v>188</v>
      </c>
      <c r="L327" s="45" t="s">
        <v>345</v>
      </c>
      <c r="M327" s="45"/>
      <c r="N327" s="45"/>
      <c r="O327" s="45"/>
      <c r="P327" s="45"/>
      <c r="Q327" s="45"/>
      <c r="R327" s="45"/>
    </row>
    <row r="328" spans="1:18" ht="50" x14ac:dyDescent="0.35">
      <c r="A328" s="44" t="s">
        <v>930</v>
      </c>
      <c r="B328" s="44"/>
      <c r="C328" s="45">
        <v>377</v>
      </c>
      <c r="D328" s="44" t="s">
        <v>962</v>
      </c>
      <c r="E328" s="45" t="s">
        <v>41</v>
      </c>
      <c r="F328" s="45">
        <v>2019</v>
      </c>
      <c r="G328" s="45">
        <v>23</v>
      </c>
      <c r="H328" s="45">
        <v>2024</v>
      </c>
      <c r="I328" s="49">
        <v>25</v>
      </c>
      <c r="J328" s="45" t="s">
        <v>32</v>
      </c>
      <c r="K328" s="45" t="s">
        <v>188</v>
      </c>
      <c r="L328" s="45" t="s">
        <v>345</v>
      </c>
      <c r="M328" s="45"/>
      <c r="N328" s="45"/>
      <c r="O328" s="45"/>
      <c r="P328" s="45"/>
      <c r="Q328" s="45"/>
      <c r="R328" s="45"/>
    </row>
    <row r="329" spans="1:18" ht="50" x14ac:dyDescent="0.35">
      <c r="A329" s="44" t="s">
        <v>930</v>
      </c>
      <c r="B329" s="44"/>
      <c r="C329" s="45">
        <v>378</v>
      </c>
      <c r="D329" s="44" t="s">
        <v>963</v>
      </c>
      <c r="E329" s="45" t="s">
        <v>942</v>
      </c>
      <c r="F329" s="45">
        <v>2017</v>
      </c>
      <c r="G329" s="45">
        <v>3.8</v>
      </c>
      <c r="H329" s="45">
        <v>2024</v>
      </c>
      <c r="I329" s="56">
        <v>3.3</v>
      </c>
      <c r="J329" s="45" t="s">
        <v>32</v>
      </c>
      <c r="K329" s="45" t="s">
        <v>188</v>
      </c>
      <c r="L329" s="45" t="s">
        <v>345</v>
      </c>
      <c r="M329" s="45"/>
      <c r="N329" s="45"/>
      <c r="O329" s="45"/>
      <c r="P329" s="45"/>
      <c r="Q329" s="45"/>
      <c r="R329" s="45"/>
    </row>
    <row r="330" spans="1:18" ht="50" x14ac:dyDescent="0.35">
      <c r="A330" s="44" t="s">
        <v>965</v>
      </c>
      <c r="B330" s="44"/>
      <c r="C330" s="45">
        <v>379</v>
      </c>
      <c r="D330" s="44" t="s">
        <v>966</v>
      </c>
      <c r="E330" s="45" t="s">
        <v>41</v>
      </c>
      <c r="F330" s="45">
        <v>2021</v>
      </c>
      <c r="G330" s="45" t="s">
        <v>126</v>
      </c>
      <c r="H330" s="45">
        <v>2026</v>
      </c>
      <c r="I330" s="49">
        <v>95</v>
      </c>
      <c r="J330" s="45" t="s">
        <v>32</v>
      </c>
      <c r="K330" s="45" t="s">
        <v>188</v>
      </c>
      <c r="L330" s="45" t="s">
        <v>34</v>
      </c>
      <c r="M330" s="45"/>
      <c r="N330" s="45"/>
      <c r="O330" s="45"/>
      <c r="P330" s="45"/>
      <c r="Q330" s="45"/>
      <c r="R330" s="45"/>
    </row>
    <row r="331" spans="1:18" ht="37.5" x14ac:dyDescent="0.35">
      <c r="A331" s="44" t="s">
        <v>965</v>
      </c>
      <c r="B331" s="44"/>
      <c r="C331" s="45">
        <v>380</v>
      </c>
      <c r="D331" s="44" t="s">
        <v>967</v>
      </c>
      <c r="E331" s="45" t="s">
        <v>41</v>
      </c>
      <c r="F331" s="45">
        <v>2021</v>
      </c>
      <c r="G331" s="45">
        <v>75</v>
      </c>
      <c r="H331" s="45">
        <v>2026</v>
      </c>
      <c r="I331" s="49">
        <v>95</v>
      </c>
      <c r="J331" s="45" t="s">
        <v>32</v>
      </c>
      <c r="K331" s="45" t="s">
        <v>188</v>
      </c>
      <c r="L331" s="45" t="s">
        <v>34</v>
      </c>
      <c r="M331" s="45"/>
      <c r="N331" s="45"/>
      <c r="O331" s="45"/>
      <c r="P331" s="45"/>
      <c r="Q331" s="45"/>
      <c r="R331" s="45"/>
    </row>
    <row r="332" spans="1:18" ht="25" x14ac:dyDescent="0.35">
      <c r="A332" s="44" t="s">
        <v>965</v>
      </c>
      <c r="B332" s="44"/>
      <c r="C332" s="45">
        <v>381</v>
      </c>
      <c r="D332" s="44" t="s">
        <v>968</v>
      </c>
      <c r="E332" s="45" t="s">
        <v>41</v>
      </c>
      <c r="F332" s="45">
        <v>2021</v>
      </c>
      <c r="G332" s="45">
        <v>73.5</v>
      </c>
      <c r="H332" s="45">
        <v>2026</v>
      </c>
      <c r="I332" s="49">
        <v>95</v>
      </c>
      <c r="J332" s="45" t="s">
        <v>32</v>
      </c>
      <c r="K332" s="45" t="s">
        <v>188</v>
      </c>
      <c r="L332" s="45" t="s">
        <v>34</v>
      </c>
      <c r="M332" s="45"/>
      <c r="N332" s="45"/>
      <c r="O332" s="45"/>
      <c r="P332" s="45"/>
      <c r="Q332" s="45"/>
      <c r="R332" s="45"/>
    </row>
    <row r="333" spans="1:18" ht="75" x14ac:dyDescent="0.35">
      <c r="A333" s="44" t="s">
        <v>965</v>
      </c>
      <c r="B333" s="44"/>
      <c r="C333" s="45">
        <v>382</v>
      </c>
      <c r="D333" s="44" t="s">
        <v>969</v>
      </c>
      <c r="E333" s="45" t="s">
        <v>41</v>
      </c>
      <c r="F333" s="45">
        <v>2021</v>
      </c>
      <c r="G333" s="45" t="s">
        <v>126</v>
      </c>
      <c r="H333" s="45">
        <v>2026</v>
      </c>
      <c r="I333" s="46" t="s">
        <v>970</v>
      </c>
      <c r="J333" s="45" t="s">
        <v>32</v>
      </c>
      <c r="K333" s="45" t="s">
        <v>188</v>
      </c>
      <c r="L333" s="45" t="s">
        <v>34</v>
      </c>
      <c r="M333" s="45"/>
      <c r="N333" s="45"/>
      <c r="O333" s="45"/>
      <c r="P333" s="45"/>
      <c r="Q333" s="45"/>
      <c r="R333" s="45"/>
    </row>
    <row r="334" spans="1:18" ht="25" x14ac:dyDescent="0.35">
      <c r="A334" s="44" t="s">
        <v>965</v>
      </c>
      <c r="B334" s="44"/>
      <c r="C334" s="45">
        <v>383</v>
      </c>
      <c r="D334" s="44" t="s">
        <v>971</v>
      </c>
      <c r="E334" s="45" t="s">
        <v>41</v>
      </c>
      <c r="F334" s="45">
        <v>2021</v>
      </c>
      <c r="G334" s="45">
        <v>11.63</v>
      </c>
      <c r="H334" s="45">
        <v>2026</v>
      </c>
      <c r="I334" s="46" t="s">
        <v>972</v>
      </c>
      <c r="J334" s="45" t="s">
        <v>32</v>
      </c>
      <c r="K334" s="45" t="s">
        <v>188</v>
      </c>
      <c r="L334" s="45" t="s">
        <v>34</v>
      </c>
      <c r="M334" s="45"/>
      <c r="N334" s="45"/>
      <c r="O334" s="45"/>
      <c r="P334" s="45"/>
      <c r="Q334" s="45"/>
      <c r="R334" s="45"/>
    </row>
    <row r="335" spans="1:18" ht="25" x14ac:dyDescent="0.35">
      <c r="A335" s="44" t="s">
        <v>965</v>
      </c>
      <c r="B335" s="44"/>
      <c r="C335" s="45">
        <v>384</v>
      </c>
      <c r="D335" s="44" t="s">
        <v>973</v>
      </c>
      <c r="E335" s="45" t="s">
        <v>41</v>
      </c>
      <c r="F335" s="45">
        <v>2021</v>
      </c>
      <c r="G335" s="45">
        <v>13.7</v>
      </c>
      <c r="H335" s="45">
        <v>2026</v>
      </c>
      <c r="I335" s="56">
        <v>12.3</v>
      </c>
      <c r="J335" s="45" t="s">
        <v>32</v>
      </c>
      <c r="K335" s="45" t="s">
        <v>188</v>
      </c>
      <c r="L335" s="45" t="s">
        <v>34</v>
      </c>
      <c r="M335" s="45"/>
      <c r="N335" s="45"/>
      <c r="O335" s="45"/>
      <c r="P335" s="45"/>
      <c r="Q335" s="45"/>
      <c r="R335" s="45"/>
    </row>
    <row r="336" spans="1:18" ht="37.5" x14ac:dyDescent="0.35">
      <c r="A336" s="44" t="s">
        <v>965</v>
      </c>
      <c r="B336" s="44"/>
      <c r="C336" s="45">
        <v>385</v>
      </c>
      <c r="D336" s="44" t="s">
        <v>974</v>
      </c>
      <c r="E336" s="45" t="s">
        <v>41</v>
      </c>
      <c r="F336" s="45" t="s">
        <v>126</v>
      </c>
      <c r="G336" s="45" t="s">
        <v>126</v>
      </c>
      <c r="H336" s="45">
        <v>2026</v>
      </c>
      <c r="I336" s="49">
        <v>95</v>
      </c>
      <c r="J336" s="45" t="s">
        <v>281</v>
      </c>
      <c r="K336" s="45" t="s">
        <v>188</v>
      </c>
      <c r="L336" s="45" t="s">
        <v>34</v>
      </c>
      <c r="M336" s="45"/>
      <c r="N336" s="45"/>
      <c r="O336" s="45"/>
      <c r="P336" s="45"/>
      <c r="Q336" s="45"/>
      <c r="R336" s="45"/>
    </row>
    <row r="337" spans="1:18" ht="25" x14ac:dyDescent="0.35">
      <c r="A337" s="44" t="s">
        <v>976</v>
      </c>
      <c r="B337" s="44"/>
      <c r="C337" s="45">
        <v>386</v>
      </c>
      <c r="D337" s="44" t="s">
        <v>977</v>
      </c>
      <c r="E337" s="45" t="s">
        <v>41</v>
      </c>
      <c r="F337" s="45">
        <v>2009</v>
      </c>
      <c r="G337" s="45">
        <v>75</v>
      </c>
      <c r="H337" s="45">
        <v>2030</v>
      </c>
      <c r="I337" s="49">
        <v>85</v>
      </c>
      <c r="J337" s="45" t="s">
        <v>159</v>
      </c>
      <c r="K337" s="45" t="s">
        <v>197</v>
      </c>
      <c r="L337" s="45" t="s">
        <v>34</v>
      </c>
      <c r="M337" s="45"/>
      <c r="N337" s="45"/>
      <c r="O337" s="45"/>
      <c r="P337" s="45"/>
      <c r="Q337" s="45"/>
      <c r="R337" s="45"/>
    </row>
    <row r="338" spans="1:18" ht="57" customHeight="1" x14ac:dyDescent="0.35">
      <c r="A338" s="44" t="s">
        <v>976</v>
      </c>
      <c r="B338" s="44"/>
      <c r="C338" s="45">
        <v>387</v>
      </c>
      <c r="D338" s="44" t="s">
        <v>978</v>
      </c>
      <c r="E338" s="45" t="s">
        <v>41</v>
      </c>
      <c r="F338" s="45">
        <v>2009</v>
      </c>
      <c r="G338" s="45">
        <v>77.5</v>
      </c>
      <c r="H338" s="45">
        <v>2030</v>
      </c>
      <c r="I338" s="49">
        <v>90</v>
      </c>
      <c r="J338" s="45" t="s">
        <v>159</v>
      </c>
      <c r="K338" s="45" t="s">
        <v>197</v>
      </c>
      <c r="L338" s="45" t="s">
        <v>34</v>
      </c>
      <c r="M338" s="45"/>
      <c r="N338" s="45"/>
      <c r="O338" s="45"/>
      <c r="P338" s="45"/>
      <c r="Q338" s="45"/>
      <c r="R338" s="45"/>
    </row>
    <row r="339" spans="1:18" ht="25" x14ac:dyDescent="0.35">
      <c r="A339" s="44" t="s">
        <v>976</v>
      </c>
      <c r="B339" s="44"/>
      <c r="C339" s="45">
        <v>388</v>
      </c>
      <c r="D339" s="44" t="s">
        <v>979</v>
      </c>
      <c r="E339" s="45" t="s">
        <v>41</v>
      </c>
      <c r="F339" s="45">
        <v>2009</v>
      </c>
      <c r="G339" s="45">
        <v>62.5</v>
      </c>
      <c r="H339" s="45">
        <v>2030</v>
      </c>
      <c r="I339" s="49">
        <v>80</v>
      </c>
      <c r="J339" s="45" t="s">
        <v>159</v>
      </c>
      <c r="K339" s="45" t="s">
        <v>197</v>
      </c>
      <c r="L339" s="45" t="s">
        <v>34</v>
      </c>
      <c r="M339" s="45"/>
      <c r="N339" s="45"/>
      <c r="O339" s="45"/>
      <c r="P339" s="45"/>
      <c r="Q339" s="45"/>
      <c r="R339" s="45"/>
    </row>
    <row r="340" spans="1:18" ht="37.5" x14ac:dyDescent="0.35">
      <c r="A340" s="44" t="s">
        <v>976</v>
      </c>
      <c r="B340" s="44"/>
      <c r="C340" s="45">
        <v>390</v>
      </c>
      <c r="D340" s="44" t="s">
        <v>982</v>
      </c>
      <c r="E340" s="45" t="s">
        <v>41</v>
      </c>
      <c r="F340" s="45">
        <v>2019</v>
      </c>
      <c r="G340" s="45">
        <v>50</v>
      </c>
      <c r="H340" s="45">
        <v>2030</v>
      </c>
      <c r="I340" s="49">
        <v>50</v>
      </c>
      <c r="J340" s="45" t="s">
        <v>43</v>
      </c>
      <c r="K340" s="45" t="s">
        <v>197</v>
      </c>
      <c r="L340" s="45" t="s">
        <v>34</v>
      </c>
      <c r="M340" s="45"/>
      <c r="N340" s="45"/>
      <c r="O340" s="45"/>
      <c r="P340" s="45"/>
      <c r="Q340" s="45"/>
      <c r="R340" s="45"/>
    </row>
    <row r="341" spans="1:18" ht="50" x14ac:dyDescent="0.35">
      <c r="A341" s="44" t="s">
        <v>976</v>
      </c>
      <c r="B341" s="44"/>
      <c r="C341" s="45">
        <v>391</v>
      </c>
      <c r="D341" s="44" t="s">
        <v>983</v>
      </c>
      <c r="E341" s="45" t="s">
        <v>41</v>
      </c>
      <c r="F341" s="45" t="s">
        <v>126</v>
      </c>
      <c r="G341" s="45" t="s">
        <v>126</v>
      </c>
      <c r="H341" s="45">
        <v>2030</v>
      </c>
      <c r="I341" s="49">
        <v>-25</v>
      </c>
      <c r="J341" s="45" t="s">
        <v>159</v>
      </c>
      <c r="K341" s="45" t="s">
        <v>421</v>
      </c>
      <c r="L341" s="45" t="s">
        <v>34</v>
      </c>
      <c r="M341" s="45"/>
      <c r="N341" s="45"/>
      <c r="O341" s="45"/>
      <c r="P341" s="45"/>
      <c r="Q341" s="45"/>
      <c r="R341" s="45"/>
    </row>
    <row r="342" spans="1:18" ht="25" x14ac:dyDescent="0.35">
      <c r="A342" s="44" t="s">
        <v>976</v>
      </c>
      <c r="B342" s="44"/>
      <c r="C342" s="45">
        <v>392</v>
      </c>
      <c r="D342" s="44" t="s">
        <v>985</v>
      </c>
      <c r="E342" s="75" t="s">
        <v>1312</v>
      </c>
      <c r="F342" s="45" t="s">
        <v>1260</v>
      </c>
      <c r="G342" s="49">
        <v>1604</v>
      </c>
      <c r="H342" s="45">
        <v>2030</v>
      </c>
      <c r="I342" s="49">
        <v>1444</v>
      </c>
      <c r="J342" s="45" t="s">
        <v>43</v>
      </c>
      <c r="K342" s="45" t="s">
        <v>339</v>
      </c>
      <c r="L342" s="45" t="s">
        <v>34</v>
      </c>
      <c r="M342" s="45"/>
      <c r="N342" s="45"/>
      <c r="O342" s="45"/>
      <c r="P342" s="45"/>
      <c r="Q342" s="45"/>
      <c r="R342" s="45"/>
    </row>
    <row r="343" spans="1:18" ht="37.5" x14ac:dyDescent="0.35">
      <c r="A343" s="44" t="s">
        <v>976</v>
      </c>
      <c r="B343" s="44"/>
      <c r="C343" s="45">
        <v>393</v>
      </c>
      <c r="D343" s="44" t="s">
        <v>986</v>
      </c>
      <c r="E343" s="45" t="s">
        <v>41</v>
      </c>
      <c r="F343" s="45" t="s">
        <v>126</v>
      </c>
      <c r="G343" s="45" t="s">
        <v>126</v>
      </c>
      <c r="H343" s="45">
        <v>2030</v>
      </c>
      <c r="I343" s="49">
        <v>-10</v>
      </c>
      <c r="J343" s="45" t="s">
        <v>32</v>
      </c>
      <c r="K343" s="45" t="s">
        <v>188</v>
      </c>
      <c r="L343" s="45" t="s">
        <v>34</v>
      </c>
      <c r="M343" s="45"/>
      <c r="N343" s="45"/>
      <c r="O343" s="45"/>
      <c r="P343" s="45"/>
      <c r="Q343" s="45"/>
      <c r="R343" s="45"/>
    </row>
    <row r="344" spans="1:18" ht="37.5" x14ac:dyDescent="0.35">
      <c r="A344" s="44" t="s">
        <v>988</v>
      </c>
      <c r="B344" s="44" t="s">
        <v>132</v>
      </c>
      <c r="C344" s="45">
        <v>395</v>
      </c>
      <c r="D344" s="44" t="s">
        <v>990</v>
      </c>
      <c r="E344" s="45" t="s">
        <v>101</v>
      </c>
      <c r="F344" s="45">
        <v>2019</v>
      </c>
      <c r="G344" s="49">
        <v>21429</v>
      </c>
      <c r="H344" s="45">
        <v>2030</v>
      </c>
      <c r="I344" s="49">
        <v>25000</v>
      </c>
      <c r="J344" s="45" t="s">
        <v>51</v>
      </c>
      <c r="K344" s="45" t="s">
        <v>452</v>
      </c>
      <c r="L344" s="45" t="s">
        <v>34</v>
      </c>
      <c r="M344" s="45">
        <v>2027</v>
      </c>
      <c r="N344" s="49">
        <v>23000</v>
      </c>
      <c r="O344" s="45"/>
      <c r="P344" s="45"/>
      <c r="Q344" s="45"/>
      <c r="R344" s="45"/>
    </row>
    <row r="345" spans="1:18" ht="37.5" x14ac:dyDescent="0.35">
      <c r="A345" s="44" t="s">
        <v>988</v>
      </c>
      <c r="B345" s="44"/>
      <c r="C345" s="45">
        <v>396</v>
      </c>
      <c r="D345" s="44" t="s">
        <v>991</v>
      </c>
      <c r="E345" s="45" t="s">
        <v>101</v>
      </c>
      <c r="F345" s="45">
        <v>2019</v>
      </c>
      <c r="G345" s="45">
        <v>4.4000000000000004</v>
      </c>
      <c r="H345" s="45">
        <v>2030</v>
      </c>
      <c r="I345" s="45">
        <v>4.7</v>
      </c>
      <c r="J345" s="45" t="s">
        <v>51</v>
      </c>
      <c r="K345" s="45" t="s">
        <v>452</v>
      </c>
      <c r="L345" s="45" t="s">
        <v>34</v>
      </c>
      <c r="M345" s="45">
        <v>2027</v>
      </c>
      <c r="N345" s="45">
        <v>4.5</v>
      </c>
      <c r="O345" s="45"/>
      <c r="P345" s="45"/>
      <c r="Q345" s="45"/>
      <c r="R345" s="45"/>
    </row>
    <row r="346" spans="1:18" ht="45" customHeight="1" x14ac:dyDescent="0.35">
      <c r="A346" s="44" t="s">
        <v>988</v>
      </c>
      <c r="B346" s="44" t="s">
        <v>132</v>
      </c>
      <c r="C346" s="45">
        <v>397</v>
      </c>
      <c r="D346" s="44" t="s">
        <v>992</v>
      </c>
      <c r="E346" s="45" t="s">
        <v>49</v>
      </c>
      <c r="F346" s="45">
        <v>2019</v>
      </c>
      <c r="G346" s="49">
        <v>141851</v>
      </c>
      <c r="H346" s="45">
        <v>2030</v>
      </c>
      <c r="I346" s="49">
        <v>218373.1</v>
      </c>
      <c r="J346" s="45" t="s">
        <v>51</v>
      </c>
      <c r="K346" s="45" t="s">
        <v>452</v>
      </c>
      <c r="L346" s="45" t="s">
        <v>34</v>
      </c>
      <c r="M346" s="45">
        <v>2027</v>
      </c>
      <c r="N346" s="49">
        <v>194132.9</v>
      </c>
      <c r="O346" s="45"/>
      <c r="P346" s="45"/>
      <c r="Q346" s="45"/>
      <c r="R346" s="45"/>
    </row>
    <row r="347" spans="1:18" ht="37.5" x14ac:dyDescent="0.35">
      <c r="A347" s="44" t="s">
        <v>988</v>
      </c>
      <c r="B347" s="44"/>
      <c r="C347" s="45">
        <v>398</v>
      </c>
      <c r="D347" s="44" t="s">
        <v>995</v>
      </c>
      <c r="E347" s="45" t="s">
        <v>49</v>
      </c>
      <c r="F347" s="45">
        <v>2019</v>
      </c>
      <c r="G347" s="49">
        <v>47000</v>
      </c>
      <c r="H347" s="45">
        <v>2030</v>
      </c>
      <c r="I347" s="49">
        <v>76274</v>
      </c>
      <c r="J347" s="45" t="s">
        <v>51</v>
      </c>
      <c r="K347" s="45" t="s">
        <v>452</v>
      </c>
      <c r="L347" s="45" t="s">
        <v>34</v>
      </c>
      <c r="M347" s="45">
        <v>2027</v>
      </c>
      <c r="N347" s="49">
        <v>66839</v>
      </c>
      <c r="O347" s="45"/>
      <c r="P347" s="45"/>
      <c r="Q347" s="45"/>
      <c r="R347" s="45"/>
    </row>
    <row r="348" spans="1:18" ht="37.5" x14ac:dyDescent="0.35">
      <c r="A348" s="44" t="s">
        <v>988</v>
      </c>
      <c r="B348" s="44"/>
      <c r="C348" s="45">
        <v>399</v>
      </c>
      <c r="D348" s="44" t="s">
        <v>996</v>
      </c>
      <c r="E348" s="45" t="s">
        <v>506</v>
      </c>
      <c r="F348" s="45">
        <v>2019</v>
      </c>
      <c r="G348" s="45">
        <v>2.8</v>
      </c>
      <c r="H348" s="45">
        <v>2030</v>
      </c>
      <c r="I348" s="45" t="s">
        <v>997</v>
      </c>
      <c r="J348" s="45" t="s">
        <v>51</v>
      </c>
      <c r="K348" s="45" t="s">
        <v>452</v>
      </c>
      <c r="L348" s="45" t="s">
        <v>34</v>
      </c>
      <c r="M348" s="45">
        <v>2027</v>
      </c>
      <c r="N348" s="45" t="s">
        <v>997</v>
      </c>
      <c r="O348" s="45"/>
      <c r="P348" s="45"/>
      <c r="Q348" s="45"/>
      <c r="R348" s="45"/>
    </row>
    <row r="349" spans="1:18" ht="37.5" x14ac:dyDescent="0.35">
      <c r="A349" s="44" t="s">
        <v>999</v>
      </c>
      <c r="B349" s="44"/>
      <c r="C349" s="45">
        <v>400</v>
      </c>
      <c r="D349" s="44" t="s">
        <v>1000</v>
      </c>
      <c r="E349" s="45" t="s">
        <v>41</v>
      </c>
      <c r="F349" s="45">
        <v>2021</v>
      </c>
      <c r="G349" s="45">
        <v>2.1</v>
      </c>
      <c r="H349" s="45">
        <v>2026</v>
      </c>
      <c r="I349" s="45">
        <v>5</v>
      </c>
      <c r="J349" s="45" t="s">
        <v>76</v>
      </c>
      <c r="K349" s="45" t="s">
        <v>44</v>
      </c>
      <c r="L349" s="45" t="s">
        <v>34</v>
      </c>
      <c r="M349" s="45"/>
      <c r="N349" s="45"/>
      <c r="O349" s="45"/>
      <c r="P349" s="45"/>
      <c r="Q349" s="45"/>
      <c r="R349" s="45"/>
    </row>
    <row r="350" spans="1:18" ht="25" x14ac:dyDescent="0.35">
      <c r="A350" s="44" t="s">
        <v>457</v>
      </c>
      <c r="B350" s="44"/>
      <c r="C350" s="45">
        <v>401</v>
      </c>
      <c r="D350" s="44" t="s">
        <v>1002</v>
      </c>
      <c r="E350" s="45" t="s">
        <v>41</v>
      </c>
      <c r="F350" s="45">
        <v>2013</v>
      </c>
      <c r="G350" s="45" t="s">
        <v>126</v>
      </c>
      <c r="H350" s="45">
        <v>2030</v>
      </c>
      <c r="I350" s="45">
        <v>-30</v>
      </c>
      <c r="J350" s="45" t="s">
        <v>159</v>
      </c>
      <c r="K350" s="45" t="s">
        <v>112</v>
      </c>
      <c r="L350" s="45" t="s">
        <v>34</v>
      </c>
      <c r="M350" s="45"/>
      <c r="N350" s="45"/>
      <c r="O350" s="45"/>
      <c r="P350" s="45"/>
      <c r="Q350" s="45"/>
      <c r="R350" s="45"/>
    </row>
    <row r="351" spans="1:18" ht="37.5" x14ac:dyDescent="0.35">
      <c r="A351" s="44" t="s">
        <v>457</v>
      </c>
      <c r="B351" s="44" t="s">
        <v>1006</v>
      </c>
      <c r="C351" s="45">
        <v>403</v>
      </c>
      <c r="D351" s="44" t="s">
        <v>1007</v>
      </c>
      <c r="E351" s="45" t="s">
        <v>41</v>
      </c>
      <c r="F351" s="45">
        <v>2021</v>
      </c>
      <c r="G351" s="45">
        <v>17.600000000000001</v>
      </c>
      <c r="H351" s="45">
        <v>2030</v>
      </c>
      <c r="I351" s="56">
        <v>14.1</v>
      </c>
      <c r="J351" s="45" t="s">
        <v>159</v>
      </c>
      <c r="K351" s="45" t="s">
        <v>401</v>
      </c>
      <c r="L351" s="45" t="s">
        <v>34</v>
      </c>
      <c r="M351" s="45"/>
      <c r="N351" s="45"/>
      <c r="O351" s="45"/>
      <c r="P351" s="45"/>
      <c r="Q351" s="45"/>
      <c r="R351" s="45"/>
    </row>
    <row r="352" spans="1:18" ht="37.5" x14ac:dyDescent="0.35">
      <c r="A352" s="44" t="s">
        <v>1013</v>
      </c>
      <c r="B352" s="44"/>
      <c r="C352" s="45">
        <v>406</v>
      </c>
      <c r="D352" s="44" t="s">
        <v>1014</v>
      </c>
      <c r="E352" s="45" t="s">
        <v>1015</v>
      </c>
      <c r="F352" s="45">
        <v>2015</v>
      </c>
      <c r="G352" s="45">
        <v>9.8000000000000007</v>
      </c>
      <c r="H352" s="45">
        <v>2020</v>
      </c>
      <c r="I352" s="49">
        <v>30000</v>
      </c>
      <c r="J352" s="45" t="s">
        <v>32</v>
      </c>
      <c r="K352" s="45" t="s">
        <v>188</v>
      </c>
      <c r="L352" s="45" t="s">
        <v>345</v>
      </c>
      <c r="M352" s="45"/>
      <c r="N352" s="45"/>
      <c r="O352" s="45"/>
      <c r="P352" s="45"/>
      <c r="Q352" s="45"/>
      <c r="R352" s="45"/>
    </row>
    <row r="353" spans="1:18" ht="37.5" x14ac:dyDescent="0.35">
      <c r="A353" s="44" t="s">
        <v>1013</v>
      </c>
      <c r="B353" s="44"/>
      <c r="C353" s="45">
        <v>407</v>
      </c>
      <c r="D353" s="44" t="s">
        <v>1016</v>
      </c>
      <c r="E353" s="45" t="s">
        <v>101</v>
      </c>
      <c r="F353" s="45">
        <v>2015</v>
      </c>
      <c r="G353" s="49">
        <v>58708</v>
      </c>
      <c r="H353" s="45">
        <v>2020</v>
      </c>
      <c r="I353" s="49">
        <v>88708</v>
      </c>
      <c r="J353" s="45" t="s">
        <v>32</v>
      </c>
      <c r="K353" s="45" t="s">
        <v>188</v>
      </c>
      <c r="L353" s="45" t="s">
        <v>345</v>
      </c>
      <c r="M353" s="45"/>
      <c r="N353" s="45"/>
      <c r="O353" s="45"/>
      <c r="P353" s="45"/>
      <c r="Q353" s="45"/>
      <c r="R353" s="45"/>
    </row>
    <row r="354" spans="1:18" ht="25" x14ac:dyDescent="0.35">
      <c r="A354" s="44" t="s">
        <v>1013</v>
      </c>
      <c r="B354" s="44"/>
      <c r="C354" s="45">
        <v>408</v>
      </c>
      <c r="D354" s="44" t="s">
        <v>1017</v>
      </c>
      <c r="E354" s="45" t="s">
        <v>41</v>
      </c>
      <c r="F354" s="45">
        <v>2014</v>
      </c>
      <c r="G354" s="45">
        <v>4.5</v>
      </c>
      <c r="H354" s="45">
        <v>2020</v>
      </c>
      <c r="I354" s="45">
        <v>4.2750000000000004</v>
      </c>
      <c r="J354" s="45" t="s">
        <v>32</v>
      </c>
      <c r="K354" s="45" t="s">
        <v>188</v>
      </c>
      <c r="L354" s="45" t="s">
        <v>345</v>
      </c>
      <c r="M354" s="45"/>
      <c r="N354" s="45"/>
      <c r="O354" s="45"/>
      <c r="P354" s="45"/>
      <c r="Q354" s="45"/>
      <c r="R354" s="45"/>
    </row>
    <row r="355" spans="1:18" ht="25" x14ac:dyDescent="0.35">
      <c r="A355" s="44" t="s">
        <v>1019</v>
      </c>
      <c r="B355" s="44"/>
      <c r="C355" s="45">
        <v>409</v>
      </c>
      <c r="D355" s="44" t="s">
        <v>1020</v>
      </c>
      <c r="E355" s="45" t="s">
        <v>41</v>
      </c>
      <c r="F355" s="45">
        <v>2015</v>
      </c>
      <c r="G355" s="45">
        <v>54</v>
      </c>
      <c r="H355" s="45">
        <v>2025</v>
      </c>
      <c r="I355" s="45">
        <v>80</v>
      </c>
      <c r="J355" s="45" t="s">
        <v>32</v>
      </c>
      <c r="K355" s="45" t="s">
        <v>188</v>
      </c>
      <c r="L355" s="45" t="s">
        <v>34</v>
      </c>
      <c r="M355" s="45"/>
      <c r="N355" s="45"/>
      <c r="O355" s="45"/>
      <c r="P355" s="45"/>
      <c r="Q355" s="45"/>
      <c r="R355" s="45"/>
    </row>
    <row r="356" spans="1:18" ht="25" x14ac:dyDescent="0.35">
      <c r="A356" s="44" t="s">
        <v>1019</v>
      </c>
      <c r="B356" s="44"/>
      <c r="C356" s="45">
        <v>410</v>
      </c>
      <c r="D356" s="44" t="s">
        <v>1021</v>
      </c>
      <c r="E356" s="45" t="s">
        <v>101</v>
      </c>
      <c r="F356" s="45">
        <v>2015</v>
      </c>
      <c r="G356" s="45">
        <v>1.18</v>
      </c>
      <c r="H356" s="45">
        <v>2025</v>
      </c>
      <c r="I356" s="46">
        <v>1.1499999999999999</v>
      </c>
      <c r="J356" s="45" t="s">
        <v>32</v>
      </c>
      <c r="K356" s="45" t="s">
        <v>188</v>
      </c>
      <c r="L356" s="45" t="s">
        <v>34</v>
      </c>
      <c r="M356" s="45"/>
      <c r="N356" s="45"/>
      <c r="O356" s="45"/>
      <c r="P356" s="45"/>
      <c r="Q356" s="45"/>
      <c r="R356" s="45"/>
    </row>
    <row r="357" spans="1:18" ht="25" x14ac:dyDescent="0.35">
      <c r="A357" s="44" t="s">
        <v>1019</v>
      </c>
      <c r="B357" s="44"/>
      <c r="C357" s="45">
        <v>411</v>
      </c>
      <c r="D357" s="44" t="s">
        <v>1022</v>
      </c>
      <c r="E357" s="45" t="s">
        <v>41</v>
      </c>
      <c r="F357" s="45">
        <v>2015</v>
      </c>
      <c r="G357" s="45">
        <v>32.299999999999997</v>
      </c>
      <c r="H357" s="45">
        <v>2025</v>
      </c>
      <c r="I357" s="45">
        <v>40</v>
      </c>
      <c r="J357" s="45" t="s">
        <v>32</v>
      </c>
      <c r="K357" s="45" t="s">
        <v>188</v>
      </c>
      <c r="L357" s="45" t="s">
        <v>34</v>
      </c>
      <c r="M357" s="45"/>
      <c r="N357" s="45"/>
      <c r="O357" s="45"/>
      <c r="P357" s="45"/>
      <c r="Q357" s="45"/>
      <c r="R357" s="45"/>
    </row>
    <row r="358" spans="1:18" ht="37.5" x14ac:dyDescent="0.35">
      <c r="A358" s="44" t="s">
        <v>1019</v>
      </c>
      <c r="B358" s="44"/>
      <c r="C358" s="45">
        <v>412</v>
      </c>
      <c r="D358" s="44" t="s">
        <v>1023</v>
      </c>
      <c r="E358" s="45" t="s">
        <v>41</v>
      </c>
      <c r="F358" s="45">
        <v>2018</v>
      </c>
      <c r="G358" s="45">
        <v>60</v>
      </c>
      <c r="H358" s="45">
        <v>2025</v>
      </c>
      <c r="I358" s="45">
        <v>62</v>
      </c>
      <c r="J358" s="45" t="s">
        <v>32</v>
      </c>
      <c r="K358" s="45" t="s">
        <v>188</v>
      </c>
      <c r="L358" s="45" t="s">
        <v>34</v>
      </c>
      <c r="M358" s="45"/>
      <c r="N358" s="45"/>
      <c r="O358" s="45"/>
      <c r="P358" s="45"/>
      <c r="Q358" s="45"/>
      <c r="R358" s="45"/>
    </row>
    <row r="359" spans="1:18" ht="75" x14ac:dyDescent="0.35">
      <c r="A359" s="44" t="s">
        <v>788</v>
      </c>
      <c r="B359" s="44" t="s">
        <v>1025</v>
      </c>
      <c r="C359" s="45">
        <v>413</v>
      </c>
      <c r="D359" s="44" t="s">
        <v>1026</v>
      </c>
      <c r="E359" s="45" t="s">
        <v>715</v>
      </c>
      <c r="F359" s="45">
        <v>2005</v>
      </c>
      <c r="G359" s="49">
        <f>85989.65</f>
        <v>85989.65</v>
      </c>
      <c r="H359" s="45">
        <v>2050</v>
      </c>
      <c r="I359" s="49">
        <f>(G359*(1+(-90%)))</f>
        <v>8598.9649999999983</v>
      </c>
      <c r="J359" s="45" t="s">
        <v>159</v>
      </c>
      <c r="K359" s="45" t="s">
        <v>421</v>
      </c>
      <c r="L359" s="45" t="s">
        <v>34</v>
      </c>
      <c r="M359" s="45">
        <v>2030</v>
      </c>
      <c r="N359" s="56">
        <v>38920.5</v>
      </c>
      <c r="O359" s="45">
        <v>2040</v>
      </c>
      <c r="P359" s="56">
        <v>21622.5</v>
      </c>
      <c r="Q359" s="45"/>
      <c r="R359" s="45"/>
    </row>
    <row r="360" spans="1:18" ht="25" x14ac:dyDescent="0.35">
      <c r="A360" s="44" t="s">
        <v>1032</v>
      </c>
      <c r="B360" s="44"/>
      <c r="C360" s="45">
        <v>416</v>
      </c>
      <c r="D360" s="44" t="s">
        <v>1033</v>
      </c>
      <c r="E360" s="45" t="s">
        <v>1034</v>
      </c>
      <c r="F360" s="45" t="s">
        <v>126</v>
      </c>
      <c r="G360" s="45" t="s">
        <v>126</v>
      </c>
      <c r="H360" s="45">
        <v>2035</v>
      </c>
      <c r="I360" s="45">
        <v>-328</v>
      </c>
      <c r="J360" s="78" t="s">
        <v>159</v>
      </c>
      <c r="K360" s="45" t="s">
        <v>197</v>
      </c>
      <c r="L360" s="45" t="s">
        <v>34</v>
      </c>
      <c r="M360" s="45"/>
      <c r="N360" s="45"/>
      <c r="O360" s="45"/>
      <c r="P360" s="45"/>
      <c r="Q360" s="45"/>
      <c r="R360" s="45"/>
    </row>
    <row r="361" spans="1:18" ht="25" x14ac:dyDescent="0.35">
      <c r="A361" s="44" t="s">
        <v>1032</v>
      </c>
      <c r="B361" s="44"/>
      <c r="C361" s="45">
        <v>417</v>
      </c>
      <c r="D361" s="44" t="s">
        <v>1035</v>
      </c>
      <c r="E361" s="45" t="s">
        <v>1034</v>
      </c>
      <c r="F361" s="45" t="s">
        <v>126</v>
      </c>
      <c r="G361" s="45" t="s">
        <v>126</v>
      </c>
      <c r="H361" s="45">
        <v>2035</v>
      </c>
      <c r="I361" s="46" t="s">
        <v>1036</v>
      </c>
      <c r="J361" s="78" t="s">
        <v>159</v>
      </c>
      <c r="K361" s="45" t="s">
        <v>197</v>
      </c>
      <c r="L361" s="45" t="s">
        <v>34</v>
      </c>
      <c r="M361" s="45"/>
      <c r="N361" s="45"/>
      <c r="O361" s="45"/>
      <c r="P361" s="45"/>
      <c r="Q361" s="45"/>
      <c r="R361" s="45"/>
    </row>
    <row r="362" spans="1:18" ht="25" x14ac:dyDescent="0.35">
      <c r="A362" s="44" t="s">
        <v>1032</v>
      </c>
      <c r="B362" s="44"/>
      <c r="C362" s="45">
        <v>418</v>
      </c>
      <c r="D362" s="44" t="s">
        <v>1037</v>
      </c>
      <c r="E362" s="45" t="s">
        <v>1034</v>
      </c>
      <c r="F362" s="45" t="s">
        <v>126</v>
      </c>
      <c r="G362" s="45" t="s">
        <v>126</v>
      </c>
      <c r="H362" s="45">
        <v>2035</v>
      </c>
      <c r="I362" s="67" t="s">
        <v>1038</v>
      </c>
      <c r="J362" s="78" t="s">
        <v>159</v>
      </c>
      <c r="K362" s="45" t="s">
        <v>197</v>
      </c>
      <c r="L362" s="45" t="s">
        <v>34</v>
      </c>
      <c r="M362" s="45"/>
      <c r="N362" s="45"/>
      <c r="O362" s="45"/>
      <c r="P362" s="45"/>
      <c r="Q362" s="45"/>
      <c r="R362" s="45"/>
    </row>
    <row r="363" spans="1:18" ht="25" x14ac:dyDescent="0.35">
      <c r="A363" s="44" t="s">
        <v>1032</v>
      </c>
      <c r="B363" s="44"/>
      <c r="C363" s="45">
        <v>419</v>
      </c>
      <c r="D363" s="44" t="s">
        <v>1039</v>
      </c>
      <c r="E363" s="45" t="s">
        <v>1034</v>
      </c>
      <c r="F363" s="45" t="s">
        <v>126</v>
      </c>
      <c r="G363" s="45" t="s">
        <v>126</v>
      </c>
      <c r="H363" s="45">
        <v>2035</v>
      </c>
      <c r="I363" s="46" t="s">
        <v>1040</v>
      </c>
      <c r="J363" s="78" t="s">
        <v>159</v>
      </c>
      <c r="K363" s="45" t="s">
        <v>197</v>
      </c>
      <c r="L363" s="45" t="s">
        <v>34</v>
      </c>
      <c r="M363" s="45"/>
      <c r="N363" s="45"/>
      <c r="O363" s="45"/>
      <c r="P363" s="45"/>
      <c r="Q363" s="45"/>
      <c r="R363" s="45"/>
    </row>
    <row r="364" spans="1:18" ht="25" x14ac:dyDescent="0.35">
      <c r="A364" s="44" t="s">
        <v>1032</v>
      </c>
      <c r="B364" s="44"/>
      <c r="C364" s="45">
        <v>420</v>
      </c>
      <c r="D364" s="44" t="s">
        <v>1041</v>
      </c>
      <c r="E364" s="45" t="s">
        <v>1034</v>
      </c>
      <c r="F364" s="45" t="s">
        <v>126</v>
      </c>
      <c r="G364" s="45" t="s">
        <v>126</v>
      </c>
      <c r="H364" s="45">
        <v>2035</v>
      </c>
      <c r="I364" s="67" t="s">
        <v>1042</v>
      </c>
      <c r="J364" s="78" t="s">
        <v>159</v>
      </c>
      <c r="K364" s="45" t="s">
        <v>197</v>
      </c>
      <c r="L364" s="45" t="s">
        <v>34</v>
      </c>
      <c r="M364" s="45"/>
      <c r="N364" s="45"/>
      <c r="O364" s="45"/>
      <c r="P364" s="45"/>
      <c r="Q364" s="45"/>
      <c r="R364" s="45"/>
    </row>
    <row r="365" spans="1:18" ht="37.5" x14ac:dyDescent="0.35">
      <c r="A365" s="44" t="s">
        <v>1044</v>
      </c>
      <c r="B365" s="44"/>
      <c r="C365" s="45">
        <v>421</v>
      </c>
      <c r="D365" s="44" t="s">
        <v>1045</v>
      </c>
      <c r="E365" s="45" t="s">
        <v>41</v>
      </c>
      <c r="F365" s="45" t="s">
        <v>126</v>
      </c>
      <c r="G365" s="45" t="s">
        <v>126</v>
      </c>
      <c r="H365" s="45">
        <v>2026</v>
      </c>
      <c r="I365" s="46" t="s">
        <v>1046</v>
      </c>
      <c r="J365" s="78" t="s">
        <v>32</v>
      </c>
      <c r="K365" s="45" t="s">
        <v>188</v>
      </c>
      <c r="L365" s="45" t="s">
        <v>34</v>
      </c>
      <c r="M365" s="45"/>
      <c r="N365" s="45"/>
      <c r="O365" s="45"/>
      <c r="P365" s="45"/>
      <c r="Q365" s="45"/>
      <c r="R365" s="45"/>
    </row>
    <row r="366" spans="1:18" ht="50" x14ac:dyDescent="0.35">
      <c r="A366" s="44" t="s">
        <v>1044</v>
      </c>
      <c r="B366" s="44"/>
      <c r="C366" s="45">
        <v>422</v>
      </c>
      <c r="D366" s="44" t="s">
        <v>1049</v>
      </c>
      <c r="E366" s="45" t="s">
        <v>41</v>
      </c>
      <c r="F366" s="45" t="s">
        <v>126</v>
      </c>
      <c r="G366" s="45" t="s">
        <v>126</v>
      </c>
      <c r="H366" s="45">
        <v>2026</v>
      </c>
      <c r="I366" s="46" t="s">
        <v>1046</v>
      </c>
      <c r="J366" s="78" t="s">
        <v>32</v>
      </c>
      <c r="K366" s="45" t="s">
        <v>188</v>
      </c>
      <c r="L366" s="45" t="s">
        <v>34</v>
      </c>
      <c r="M366" s="45"/>
      <c r="N366" s="45"/>
      <c r="O366" s="45"/>
      <c r="P366" s="45"/>
      <c r="Q366" s="45"/>
      <c r="R366" s="45"/>
    </row>
    <row r="367" spans="1:18" ht="37.5" x14ac:dyDescent="0.35">
      <c r="A367" s="44" t="s">
        <v>1044</v>
      </c>
      <c r="B367" s="44"/>
      <c r="C367" s="45">
        <v>423</v>
      </c>
      <c r="D367" s="44" t="s">
        <v>1051</v>
      </c>
      <c r="E367" s="45" t="s">
        <v>41</v>
      </c>
      <c r="F367" s="45" t="s">
        <v>126</v>
      </c>
      <c r="G367" s="45" t="s">
        <v>126</v>
      </c>
      <c r="H367" s="45">
        <v>2026</v>
      </c>
      <c r="I367" s="46" t="s">
        <v>1052</v>
      </c>
      <c r="J367" s="78" t="s">
        <v>32</v>
      </c>
      <c r="K367" s="45" t="s">
        <v>188</v>
      </c>
      <c r="L367" s="45" t="s">
        <v>34</v>
      </c>
      <c r="M367" s="45"/>
      <c r="N367" s="45"/>
      <c r="O367" s="45"/>
      <c r="P367" s="45"/>
      <c r="Q367" s="45"/>
      <c r="R367" s="45"/>
    </row>
    <row r="368" spans="1:18" ht="37.5" x14ac:dyDescent="0.35">
      <c r="A368" s="44" t="s">
        <v>1044</v>
      </c>
      <c r="B368" s="44"/>
      <c r="C368" s="45">
        <v>424</v>
      </c>
      <c r="D368" s="44" t="s">
        <v>1054</v>
      </c>
      <c r="E368" s="45" t="s">
        <v>41</v>
      </c>
      <c r="F368" s="45" t="s">
        <v>126</v>
      </c>
      <c r="G368" s="45" t="s">
        <v>126</v>
      </c>
      <c r="H368" s="45">
        <v>2026</v>
      </c>
      <c r="I368" s="46" t="s">
        <v>1055</v>
      </c>
      <c r="J368" s="78" t="s">
        <v>32</v>
      </c>
      <c r="K368" s="45" t="s">
        <v>188</v>
      </c>
      <c r="L368" s="45" t="s">
        <v>34</v>
      </c>
      <c r="M368" s="45"/>
      <c r="N368" s="45"/>
      <c r="O368" s="45"/>
      <c r="P368" s="45"/>
      <c r="Q368" s="45"/>
      <c r="R368" s="45"/>
    </row>
    <row r="369" spans="1:18" ht="37.5" x14ac:dyDescent="0.35">
      <c r="A369" s="44" t="s">
        <v>1044</v>
      </c>
      <c r="B369" s="44"/>
      <c r="C369" s="45">
        <v>425</v>
      </c>
      <c r="D369" s="44" t="s">
        <v>1057</v>
      </c>
      <c r="E369" s="45" t="s">
        <v>41</v>
      </c>
      <c r="F369" s="45" t="s">
        <v>126</v>
      </c>
      <c r="G369" s="45" t="s">
        <v>126</v>
      </c>
      <c r="H369" s="45">
        <v>2026</v>
      </c>
      <c r="I369" s="49">
        <v>20</v>
      </c>
      <c r="J369" s="78" t="s">
        <v>32</v>
      </c>
      <c r="K369" s="45" t="s">
        <v>188</v>
      </c>
      <c r="L369" s="45" t="s">
        <v>34</v>
      </c>
      <c r="M369" s="45"/>
      <c r="N369" s="45"/>
      <c r="O369" s="45"/>
      <c r="P369" s="45"/>
      <c r="Q369" s="45"/>
      <c r="R369" s="45"/>
    </row>
    <row r="370" spans="1:18" ht="37.5" x14ac:dyDescent="0.35">
      <c r="A370" s="44" t="s">
        <v>1044</v>
      </c>
      <c r="B370" s="44"/>
      <c r="C370" s="45">
        <v>426</v>
      </c>
      <c r="D370" s="44" t="s">
        <v>1059</v>
      </c>
      <c r="E370" s="45" t="s">
        <v>41</v>
      </c>
      <c r="F370" s="45" t="s">
        <v>126</v>
      </c>
      <c r="G370" s="45" t="s">
        <v>126</v>
      </c>
      <c r="H370" s="45">
        <v>2026</v>
      </c>
      <c r="I370" s="46" t="s">
        <v>1060</v>
      </c>
      <c r="J370" s="78" t="s">
        <v>32</v>
      </c>
      <c r="K370" s="45" t="s">
        <v>188</v>
      </c>
      <c r="L370" s="45" t="s">
        <v>34</v>
      </c>
      <c r="M370" s="45"/>
      <c r="N370" s="45"/>
      <c r="O370" s="45"/>
      <c r="P370" s="45"/>
      <c r="Q370" s="45"/>
      <c r="R370" s="45"/>
    </row>
    <row r="371" spans="1:18" ht="37.5" x14ac:dyDescent="0.35">
      <c r="A371" s="44" t="s">
        <v>1044</v>
      </c>
      <c r="B371" s="44"/>
      <c r="C371" s="45">
        <v>427</v>
      </c>
      <c r="D371" s="44" t="s">
        <v>1062</v>
      </c>
      <c r="E371" s="45" t="s">
        <v>41</v>
      </c>
      <c r="F371" s="45" t="s">
        <v>126</v>
      </c>
      <c r="G371" s="45" t="s">
        <v>126</v>
      </c>
      <c r="H371" s="45">
        <v>2026</v>
      </c>
      <c r="I371" s="46" t="s">
        <v>1046</v>
      </c>
      <c r="J371" s="78" t="s">
        <v>32</v>
      </c>
      <c r="K371" s="45" t="s">
        <v>188</v>
      </c>
      <c r="L371" s="45" t="s">
        <v>34</v>
      </c>
      <c r="M371" s="45"/>
      <c r="N371" s="45"/>
      <c r="O371" s="45"/>
      <c r="P371" s="45"/>
      <c r="Q371" s="45"/>
      <c r="R371" s="45"/>
    </row>
    <row r="372" spans="1:18" ht="37.5" x14ac:dyDescent="0.35">
      <c r="A372" s="44" t="s">
        <v>1044</v>
      </c>
      <c r="B372" s="44"/>
      <c r="C372" s="45">
        <v>428</v>
      </c>
      <c r="D372" s="44" t="s">
        <v>1064</v>
      </c>
      <c r="E372" s="45" t="s">
        <v>41</v>
      </c>
      <c r="F372" s="45" t="s">
        <v>126</v>
      </c>
      <c r="G372" s="45" t="s">
        <v>126</v>
      </c>
      <c r="H372" s="45">
        <v>2026</v>
      </c>
      <c r="I372" s="49">
        <v>5</v>
      </c>
      <c r="J372" s="78" t="s">
        <v>32</v>
      </c>
      <c r="K372" s="45" t="s">
        <v>188</v>
      </c>
      <c r="L372" s="45" t="s">
        <v>34</v>
      </c>
      <c r="M372" s="45"/>
      <c r="N372" s="45"/>
      <c r="O372" s="45"/>
      <c r="P372" s="45"/>
      <c r="Q372" s="45"/>
      <c r="R372" s="45"/>
    </row>
    <row r="373" spans="1:18" ht="50" x14ac:dyDescent="0.35">
      <c r="A373" s="44" t="s">
        <v>1067</v>
      </c>
      <c r="B373" s="44"/>
      <c r="C373" s="45">
        <v>429</v>
      </c>
      <c r="D373" s="44" t="s">
        <v>1068</v>
      </c>
      <c r="E373" s="45" t="s">
        <v>365</v>
      </c>
      <c r="F373" s="45">
        <v>2023</v>
      </c>
      <c r="G373" s="49">
        <v>83300000</v>
      </c>
      <c r="H373" s="45">
        <v>2035</v>
      </c>
      <c r="I373" s="49">
        <v>125000000</v>
      </c>
      <c r="J373" s="78" t="s">
        <v>289</v>
      </c>
      <c r="K373" s="45" t="s">
        <v>112</v>
      </c>
      <c r="L373" s="45" t="s">
        <v>34</v>
      </c>
      <c r="M373" s="45"/>
      <c r="N373" s="45"/>
      <c r="O373" s="45"/>
      <c r="P373" s="45"/>
      <c r="Q373" s="45"/>
      <c r="R373" s="45"/>
    </row>
    <row r="374" spans="1:18" ht="37.5" x14ac:dyDescent="0.35">
      <c r="A374" s="44" t="s">
        <v>1067</v>
      </c>
      <c r="B374" s="44"/>
      <c r="C374" s="45">
        <v>430</v>
      </c>
      <c r="D374" s="44" t="s">
        <v>1070</v>
      </c>
      <c r="E374" s="45" t="s">
        <v>101</v>
      </c>
      <c r="F374" s="45">
        <v>2023</v>
      </c>
      <c r="G374" s="49">
        <v>3823529</v>
      </c>
      <c r="H374" s="45">
        <v>2035</v>
      </c>
      <c r="I374" s="49">
        <v>6500000</v>
      </c>
      <c r="J374" s="78" t="s">
        <v>289</v>
      </c>
      <c r="K374" s="45" t="s">
        <v>112</v>
      </c>
      <c r="L374" s="45" t="s">
        <v>34</v>
      </c>
      <c r="M374" s="45"/>
      <c r="N374" s="45"/>
      <c r="O374" s="45"/>
      <c r="P374" s="45"/>
      <c r="Q374" s="45"/>
      <c r="R374" s="45"/>
    </row>
    <row r="375" spans="1:18" ht="37.5" x14ac:dyDescent="0.35">
      <c r="A375" s="44" t="s">
        <v>1067</v>
      </c>
      <c r="B375" s="44"/>
      <c r="C375" s="45">
        <v>431</v>
      </c>
      <c r="D375" s="44" t="s">
        <v>1071</v>
      </c>
      <c r="E375" s="45" t="s">
        <v>101</v>
      </c>
      <c r="F375" s="45">
        <v>2023</v>
      </c>
      <c r="G375" s="49">
        <v>3207692</v>
      </c>
      <c r="H375" s="45">
        <v>2035</v>
      </c>
      <c r="I375" s="49">
        <v>3000000</v>
      </c>
      <c r="J375" s="78" t="s">
        <v>289</v>
      </c>
      <c r="K375" s="45" t="s">
        <v>112</v>
      </c>
      <c r="L375" s="45" t="s">
        <v>34</v>
      </c>
      <c r="M375" s="45"/>
      <c r="N375" s="45"/>
      <c r="O375" s="45"/>
      <c r="P375" s="45"/>
      <c r="Q375" s="45"/>
      <c r="R375" s="45"/>
    </row>
    <row r="376" spans="1:18" ht="37.5" x14ac:dyDescent="0.35">
      <c r="A376" s="69" t="s">
        <v>1067</v>
      </c>
      <c r="B376" s="69"/>
      <c r="C376" s="45">
        <v>432</v>
      </c>
      <c r="D376" s="69" t="s">
        <v>1072</v>
      </c>
      <c r="E376" s="70" t="s">
        <v>41</v>
      </c>
      <c r="F376" s="70">
        <v>2024</v>
      </c>
      <c r="G376" s="70">
        <v>6</v>
      </c>
      <c r="H376" s="70">
        <v>2035</v>
      </c>
      <c r="I376" s="79">
        <v>10</v>
      </c>
      <c r="J376" s="80" t="s">
        <v>289</v>
      </c>
      <c r="K376" s="70" t="s">
        <v>44</v>
      </c>
      <c r="L376" s="45" t="s">
        <v>34</v>
      </c>
      <c r="M376" s="70"/>
      <c r="N376" s="70"/>
      <c r="O376" s="70"/>
      <c r="P376" s="70"/>
      <c r="Q376" s="70"/>
      <c r="R376" s="70"/>
    </row>
    <row r="377" spans="1:18" ht="37.5" x14ac:dyDescent="0.35">
      <c r="A377" s="44" t="s">
        <v>93</v>
      </c>
      <c r="B377" s="44"/>
      <c r="C377" s="45">
        <v>433</v>
      </c>
      <c r="D377" s="44" t="s">
        <v>1074</v>
      </c>
      <c r="E377" s="45" t="s">
        <v>41</v>
      </c>
      <c r="F377" s="45">
        <v>2025</v>
      </c>
      <c r="G377" s="45">
        <v>37.47</v>
      </c>
      <c r="H377" s="45">
        <v>2030</v>
      </c>
      <c r="I377" s="46">
        <v>40</v>
      </c>
      <c r="J377" s="78" t="s">
        <v>281</v>
      </c>
      <c r="K377" s="45" t="s">
        <v>119</v>
      </c>
      <c r="L377" s="45" t="s">
        <v>34</v>
      </c>
      <c r="M377" s="45"/>
      <c r="N377" s="45"/>
      <c r="O377" s="45"/>
      <c r="P377" s="45"/>
      <c r="Q377" s="45"/>
      <c r="R377" s="45"/>
    </row>
    <row r="378" spans="1:18" ht="37.5" x14ac:dyDescent="0.35">
      <c r="A378" s="44" t="s">
        <v>1077</v>
      </c>
      <c r="B378" s="44"/>
      <c r="C378" s="45">
        <v>434</v>
      </c>
      <c r="D378" s="44" t="s">
        <v>1078</v>
      </c>
      <c r="E378" s="45" t="s">
        <v>41</v>
      </c>
      <c r="F378" s="45" t="s">
        <v>1079</v>
      </c>
      <c r="G378" s="45">
        <v>19.100000000000001</v>
      </c>
      <c r="H378" s="45">
        <v>2030</v>
      </c>
      <c r="I378" s="49">
        <v>90</v>
      </c>
      <c r="J378" s="78" t="s">
        <v>255</v>
      </c>
      <c r="K378" s="45" t="s">
        <v>151</v>
      </c>
      <c r="L378" s="45" t="s">
        <v>34</v>
      </c>
      <c r="M378" s="45"/>
      <c r="N378" s="45"/>
      <c r="O378" s="45"/>
      <c r="P378" s="45"/>
      <c r="Q378" s="45"/>
      <c r="R378" s="45"/>
    </row>
    <row r="379" spans="1:18" ht="37.5" x14ac:dyDescent="0.35">
      <c r="A379" s="44" t="s">
        <v>1077</v>
      </c>
      <c r="B379" s="44"/>
      <c r="C379" s="45">
        <v>435</v>
      </c>
      <c r="D379" s="44" t="s">
        <v>1082</v>
      </c>
      <c r="E379" s="45" t="s">
        <v>101</v>
      </c>
      <c r="F379" s="45">
        <v>2025</v>
      </c>
      <c r="G379" s="45">
        <v>1105</v>
      </c>
      <c r="H379" s="45">
        <v>2030</v>
      </c>
      <c r="I379" s="49">
        <v>221</v>
      </c>
      <c r="J379" s="78" t="s">
        <v>255</v>
      </c>
      <c r="K379" s="45" t="s">
        <v>151</v>
      </c>
      <c r="L379" s="45" t="s">
        <v>34</v>
      </c>
      <c r="M379" s="45"/>
      <c r="N379" s="45"/>
      <c r="O379" s="45"/>
      <c r="P379" s="45"/>
      <c r="Q379" s="45"/>
      <c r="R379" s="45"/>
    </row>
    <row r="380" spans="1:18" ht="37.5" x14ac:dyDescent="0.35">
      <c r="A380" s="44" t="s">
        <v>1077</v>
      </c>
      <c r="B380" s="44"/>
      <c r="C380" s="45">
        <v>436</v>
      </c>
      <c r="D380" s="44" t="s">
        <v>1083</v>
      </c>
      <c r="E380" s="45" t="s">
        <v>101</v>
      </c>
      <c r="F380" s="45">
        <v>2025</v>
      </c>
      <c r="G380" s="45">
        <v>263</v>
      </c>
      <c r="H380" s="45">
        <v>2030</v>
      </c>
      <c r="I380" s="49">
        <v>210.4</v>
      </c>
      <c r="J380" s="78" t="s">
        <v>255</v>
      </c>
      <c r="K380" s="45" t="s">
        <v>151</v>
      </c>
      <c r="L380" s="45" t="s">
        <v>34</v>
      </c>
      <c r="M380" s="45"/>
      <c r="N380" s="45"/>
      <c r="O380" s="45"/>
      <c r="P380" s="45"/>
      <c r="Q380" s="45"/>
      <c r="R380" s="45"/>
    </row>
    <row r="381" spans="1:18" ht="37.5" x14ac:dyDescent="0.35">
      <c r="A381" s="44" t="s">
        <v>1077</v>
      </c>
      <c r="B381" s="44"/>
      <c r="C381" s="45">
        <v>437</v>
      </c>
      <c r="D381" s="44" t="s">
        <v>1084</v>
      </c>
      <c r="E381" s="45" t="s">
        <v>101</v>
      </c>
      <c r="F381" s="45">
        <v>2024</v>
      </c>
      <c r="G381" s="49">
        <v>351000</v>
      </c>
      <c r="H381" s="45">
        <v>2030</v>
      </c>
      <c r="I381" s="49">
        <v>190000</v>
      </c>
      <c r="J381" s="78" t="s">
        <v>134</v>
      </c>
      <c r="K381" s="45" t="s">
        <v>135</v>
      </c>
      <c r="L381" s="45" t="s">
        <v>34</v>
      </c>
      <c r="M381" s="45"/>
      <c r="N381" s="45"/>
      <c r="O381" s="45"/>
      <c r="P381" s="45"/>
      <c r="Q381" s="45"/>
      <c r="R381" s="45"/>
    </row>
    <row r="382" spans="1:18" ht="50" x14ac:dyDescent="0.35">
      <c r="A382" s="44" t="s">
        <v>1077</v>
      </c>
      <c r="B382" s="44"/>
      <c r="C382" s="45">
        <v>438</v>
      </c>
      <c r="D382" s="44" t="s">
        <v>1086</v>
      </c>
      <c r="E382" s="45" t="s">
        <v>41</v>
      </c>
      <c r="F382" s="45">
        <v>2023</v>
      </c>
      <c r="G382" s="45" t="s">
        <v>1087</v>
      </c>
      <c r="H382" s="45">
        <v>2030</v>
      </c>
      <c r="I382" s="46" t="s">
        <v>1088</v>
      </c>
      <c r="J382" s="78" t="s">
        <v>255</v>
      </c>
      <c r="K382" s="45" t="s">
        <v>119</v>
      </c>
      <c r="L382" s="45" t="s">
        <v>34</v>
      </c>
      <c r="M382" s="45"/>
      <c r="N382" s="45"/>
      <c r="O382" s="45"/>
      <c r="P382" s="45"/>
      <c r="Q382" s="45"/>
      <c r="R382" s="45"/>
    </row>
    <row r="383" spans="1:18" ht="37.5" x14ac:dyDescent="0.35">
      <c r="A383" s="44" t="s">
        <v>1091</v>
      </c>
      <c r="B383" s="44"/>
      <c r="C383" s="45">
        <v>439</v>
      </c>
      <c r="D383" s="44" t="s">
        <v>1306</v>
      </c>
      <c r="E383" s="45" t="s">
        <v>41</v>
      </c>
      <c r="F383" s="45">
        <v>2019</v>
      </c>
      <c r="G383" s="45">
        <v>4.5999999999999996</v>
      </c>
      <c r="H383" s="45">
        <v>2050</v>
      </c>
      <c r="I383" s="49">
        <v>20</v>
      </c>
      <c r="J383" s="45" t="s">
        <v>289</v>
      </c>
      <c r="K383" s="45" t="s">
        <v>62</v>
      </c>
      <c r="L383" s="45" t="s">
        <v>34</v>
      </c>
      <c r="M383" s="45"/>
      <c r="N383" s="45"/>
      <c r="O383" s="45"/>
      <c r="P383" s="45"/>
      <c r="Q383" s="45"/>
      <c r="R383" s="45"/>
    </row>
    <row r="384" spans="1:18" ht="49.5" customHeight="1" x14ac:dyDescent="0.35">
      <c r="A384" s="44" t="s">
        <v>1091</v>
      </c>
      <c r="B384" s="44"/>
      <c r="C384" s="45">
        <v>440</v>
      </c>
      <c r="D384" s="44" t="s">
        <v>1307</v>
      </c>
      <c r="E384" s="45" t="s">
        <v>41</v>
      </c>
      <c r="F384" s="45">
        <v>2019</v>
      </c>
      <c r="G384" s="45">
        <v>13</v>
      </c>
      <c r="H384" s="45">
        <v>2050</v>
      </c>
      <c r="I384" s="49">
        <v>40</v>
      </c>
      <c r="J384" s="45" t="s">
        <v>289</v>
      </c>
      <c r="K384" s="45" t="s">
        <v>62</v>
      </c>
      <c r="L384" s="45" t="s">
        <v>34</v>
      </c>
      <c r="M384" s="45"/>
      <c r="N384" s="45"/>
      <c r="O384" s="45"/>
      <c r="P384" s="45"/>
      <c r="Q384" s="45"/>
      <c r="R384" s="45"/>
    </row>
    <row r="385" spans="1:18" ht="37.5" x14ac:dyDescent="0.35">
      <c r="A385" s="44" t="s">
        <v>1093</v>
      </c>
      <c r="B385" s="44"/>
      <c r="C385" s="45">
        <v>441</v>
      </c>
      <c r="D385" s="44" t="s">
        <v>1094</v>
      </c>
      <c r="E385" s="45" t="s">
        <v>41</v>
      </c>
      <c r="F385" s="45" t="s">
        <v>274</v>
      </c>
      <c r="G385" s="45" t="s">
        <v>274</v>
      </c>
      <c r="H385" s="45" t="s">
        <v>1095</v>
      </c>
      <c r="I385" s="45" t="s">
        <v>1096</v>
      </c>
      <c r="J385" s="78" t="s">
        <v>249</v>
      </c>
      <c r="K385" s="45" t="s">
        <v>452</v>
      </c>
      <c r="L385" s="45" t="s">
        <v>34</v>
      </c>
      <c r="M385" s="45"/>
      <c r="N385" s="45"/>
      <c r="O385" s="45"/>
      <c r="P385" s="45"/>
      <c r="Q385" s="45"/>
      <c r="R385" s="45"/>
    </row>
    <row r="386" spans="1:18" ht="37.5" x14ac:dyDescent="0.35">
      <c r="A386" s="44" t="s">
        <v>1093</v>
      </c>
      <c r="B386" s="44"/>
      <c r="C386" s="45">
        <v>442</v>
      </c>
      <c r="D386" s="44" t="s">
        <v>1099</v>
      </c>
      <c r="E386" s="45" t="s">
        <v>41</v>
      </c>
      <c r="F386" s="45">
        <v>2024</v>
      </c>
      <c r="G386" s="45">
        <v>97.9</v>
      </c>
      <c r="H386" s="45">
        <v>2028</v>
      </c>
      <c r="I386" s="45">
        <v>83.2</v>
      </c>
      <c r="J386" s="78" t="s">
        <v>249</v>
      </c>
      <c r="K386" s="45" t="s">
        <v>452</v>
      </c>
      <c r="L386" s="45" t="s">
        <v>34</v>
      </c>
      <c r="M386" s="45"/>
      <c r="N386" s="45"/>
      <c r="O386" s="45"/>
      <c r="P386" s="45"/>
      <c r="Q386" s="45"/>
      <c r="R386" s="45"/>
    </row>
    <row r="387" spans="1:18" ht="37.5" x14ac:dyDescent="0.35">
      <c r="A387" s="44" t="s">
        <v>1305</v>
      </c>
      <c r="B387" s="44"/>
      <c r="C387" s="45">
        <v>443</v>
      </c>
      <c r="D387" s="44" t="s">
        <v>1103</v>
      </c>
      <c r="E387" s="45" t="s">
        <v>41</v>
      </c>
      <c r="F387" s="45">
        <v>2019</v>
      </c>
      <c r="G387" s="45" t="s">
        <v>126</v>
      </c>
      <c r="H387" s="45">
        <v>2030</v>
      </c>
      <c r="I387" s="45">
        <v>-40</v>
      </c>
      <c r="J387" s="78" t="s">
        <v>82</v>
      </c>
      <c r="K387" s="45" t="s">
        <v>83</v>
      </c>
      <c r="L387" s="45" t="s">
        <v>34</v>
      </c>
      <c r="M387" s="45"/>
      <c r="N387" s="45"/>
      <c r="O387" s="45"/>
      <c r="P387" s="45"/>
      <c r="Q387" s="45"/>
      <c r="R387" s="45"/>
    </row>
    <row r="388" spans="1:18" ht="37.5" x14ac:dyDescent="0.35">
      <c r="A388" s="44" t="s">
        <v>1305</v>
      </c>
      <c r="B388" s="44"/>
      <c r="C388" s="45">
        <v>444</v>
      </c>
      <c r="D388" s="44" t="s">
        <v>1106</v>
      </c>
      <c r="E388" s="45" t="s">
        <v>41</v>
      </c>
      <c r="F388" s="45">
        <v>2019</v>
      </c>
      <c r="G388" s="45" t="s">
        <v>126</v>
      </c>
      <c r="H388" s="45">
        <v>2030</v>
      </c>
      <c r="I388" s="45">
        <v>10</v>
      </c>
      <c r="J388" s="78" t="s">
        <v>82</v>
      </c>
      <c r="K388" s="45" t="s">
        <v>83</v>
      </c>
      <c r="L388" s="45" t="s">
        <v>34</v>
      </c>
      <c r="M388" s="45"/>
      <c r="N388" s="45"/>
      <c r="O388" s="45"/>
      <c r="P388" s="45"/>
      <c r="Q388" s="45"/>
      <c r="R388" s="45"/>
    </row>
    <row r="389" spans="1:18" ht="37.5" x14ac:dyDescent="0.35">
      <c r="A389" s="44" t="s">
        <v>1305</v>
      </c>
      <c r="B389" s="44"/>
      <c r="C389" s="45">
        <v>445</v>
      </c>
      <c r="D389" s="44" t="s">
        <v>1108</v>
      </c>
      <c r="E389" s="45" t="s">
        <v>41</v>
      </c>
      <c r="F389" s="45">
        <v>2019</v>
      </c>
      <c r="G389" s="45" t="s">
        <v>126</v>
      </c>
      <c r="H389" s="45">
        <v>2030</v>
      </c>
      <c r="I389" s="45">
        <v>-20</v>
      </c>
      <c r="J389" s="78" t="s">
        <v>159</v>
      </c>
      <c r="K389" s="45" t="s">
        <v>197</v>
      </c>
      <c r="L389" s="45" t="s">
        <v>34</v>
      </c>
      <c r="M389" s="45"/>
      <c r="N389" s="45"/>
      <c r="O389" s="45"/>
      <c r="P389" s="45"/>
      <c r="Q389" s="45"/>
      <c r="R389" s="45"/>
    </row>
    <row r="390" spans="1:18" ht="37.5" x14ac:dyDescent="0.35">
      <c r="A390" s="44" t="s">
        <v>1305</v>
      </c>
      <c r="B390" s="44"/>
      <c r="C390" s="45">
        <v>446</v>
      </c>
      <c r="D390" s="44" t="s">
        <v>1110</v>
      </c>
      <c r="E390" s="45" t="s">
        <v>41</v>
      </c>
      <c r="F390" s="45">
        <v>2019</v>
      </c>
      <c r="G390" s="45" t="s">
        <v>126</v>
      </c>
      <c r="H390" s="45">
        <v>2030</v>
      </c>
      <c r="I390" s="45">
        <v>-20</v>
      </c>
      <c r="J390" s="78" t="s">
        <v>159</v>
      </c>
      <c r="K390" s="45" t="s">
        <v>160</v>
      </c>
      <c r="L390" s="45" t="s">
        <v>34</v>
      </c>
      <c r="M390" s="45"/>
      <c r="N390" s="45"/>
      <c r="O390" s="45"/>
      <c r="P390" s="45"/>
      <c r="Q390" s="45"/>
      <c r="R390" s="45"/>
    </row>
    <row r="391" spans="1:18" ht="37.5" x14ac:dyDescent="0.35">
      <c r="A391" s="44" t="s">
        <v>1305</v>
      </c>
      <c r="B391" s="44"/>
      <c r="C391" s="45">
        <v>447</v>
      </c>
      <c r="D391" s="44" t="s">
        <v>1112</v>
      </c>
      <c r="E391" s="45" t="s">
        <v>41</v>
      </c>
      <c r="F391" s="45">
        <v>2021</v>
      </c>
      <c r="G391" s="45" t="s">
        <v>126</v>
      </c>
      <c r="H391" s="45">
        <v>2030</v>
      </c>
      <c r="I391" s="45">
        <v>-11.4</v>
      </c>
      <c r="J391" s="78" t="s">
        <v>82</v>
      </c>
      <c r="K391" s="45" t="s">
        <v>83</v>
      </c>
      <c r="L391" s="45" t="s">
        <v>34</v>
      </c>
      <c r="M391" s="45"/>
      <c r="N391" s="45"/>
      <c r="O391" s="45"/>
      <c r="P391" s="45"/>
      <c r="Q391" s="45"/>
      <c r="R391" s="45"/>
    </row>
    <row r="392" spans="1:18" ht="37.5" x14ac:dyDescent="0.35">
      <c r="A392" s="44" t="s">
        <v>1305</v>
      </c>
      <c r="B392" s="69"/>
      <c r="C392" s="45">
        <v>448</v>
      </c>
      <c r="D392" s="69" t="s">
        <v>1114</v>
      </c>
      <c r="E392" s="70" t="s">
        <v>41</v>
      </c>
      <c r="F392" s="70">
        <v>2024</v>
      </c>
      <c r="G392" s="70" t="s">
        <v>126</v>
      </c>
      <c r="H392" s="70">
        <v>2030</v>
      </c>
      <c r="I392" s="70">
        <v>18</v>
      </c>
      <c r="J392" s="80" t="s">
        <v>111</v>
      </c>
      <c r="K392" s="70" t="s">
        <v>83</v>
      </c>
      <c r="L392" s="45" t="s">
        <v>34</v>
      </c>
      <c r="M392" s="70"/>
      <c r="N392" s="70"/>
      <c r="O392" s="70"/>
      <c r="P392" s="70"/>
      <c r="Q392" s="70"/>
      <c r="R392" s="70"/>
    </row>
    <row r="393" spans="1:18" ht="50" x14ac:dyDescent="0.35">
      <c r="A393" s="69" t="s">
        <v>1117</v>
      </c>
      <c r="B393" s="44"/>
      <c r="C393" s="45">
        <v>449</v>
      </c>
      <c r="D393" s="44" t="s">
        <v>1118</v>
      </c>
      <c r="E393" s="45" t="s">
        <v>101</v>
      </c>
      <c r="F393" s="45">
        <v>2025</v>
      </c>
      <c r="G393" s="45">
        <v>0</v>
      </c>
      <c r="H393" s="45">
        <v>2035</v>
      </c>
      <c r="I393" s="49">
        <v>10000</v>
      </c>
      <c r="J393" s="45" t="s">
        <v>76</v>
      </c>
      <c r="K393" s="70" t="s">
        <v>44</v>
      </c>
      <c r="L393" s="45" t="s">
        <v>34</v>
      </c>
      <c r="M393" s="45">
        <v>2030</v>
      </c>
      <c r="N393" s="49">
        <v>5000</v>
      </c>
      <c r="O393" s="45"/>
      <c r="P393" s="45"/>
      <c r="Q393" s="45"/>
      <c r="R393" s="45"/>
    </row>
    <row r="394" spans="1:18" ht="37.5" x14ac:dyDescent="0.35">
      <c r="A394" s="69" t="s">
        <v>1122</v>
      </c>
      <c r="B394" s="44"/>
      <c r="C394" s="45">
        <v>450</v>
      </c>
      <c r="D394" s="44" t="s">
        <v>1123</v>
      </c>
      <c r="E394" s="45" t="s">
        <v>41</v>
      </c>
      <c r="F394" s="45" t="s">
        <v>126</v>
      </c>
      <c r="G394" s="45" t="s">
        <v>126</v>
      </c>
      <c r="H394" s="45">
        <v>2027</v>
      </c>
      <c r="I394" s="49">
        <v>-10</v>
      </c>
      <c r="J394" s="45" t="s">
        <v>32</v>
      </c>
      <c r="K394" s="70" t="s">
        <v>33</v>
      </c>
      <c r="L394" s="45" t="s">
        <v>34</v>
      </c>
      <c r="M394" s="45"/>
      <c r="N394" s="45"/>
      <c r="O394" s="45"/>
      <c r="P394" s="45"/>
      <c r="Q394" s="45"/>
      <c r="R394" s="45"/>
    </row>
    <row r="395" spans="1:18" ht="37.5" x14ac:dyDescent="0.35">
      <c r="A395" s="69" t="s">
        <v>1122</v>
      </c>
      <c r="B395" s="44"/>
      <c r="C395" s="45">
        <v>451</v>
      </c>
      <c r="D395" s="44" t="s">
        <v>1126</v>
      </c>
      <c r="E395" s="45" t="s">
        <v>41</v>
      </c>
      <c r="F395" s="45" t="s">
        <v>126</v>
      </c>
      <c r="G395" s="45" t="s">
        <v>126</v>
      </c>
      <c r="H395" s="45">
        <v>2027</v>
      </c>
      <c r="I395" s="49">
        <v>-20</v>
      </c>
      <c r="J395" s="45" t="s">
        <v>32</v>
      </c>
      <c r="K395" s="70" t="s">
        <v>33</v>
      </c>
      <c r="L395" s="45" t="s">
        <v>34</v>
      </c>
      <c r="M395" s="45"/>
      <c r="N395" s="45"/>
      <c r="O395" s="45"/>
      <c r="P395" s="45"/>
      <c r="Q395" s="45"/>
      <c r="R395" s="45"/>
    </row>
    <row r="396" spans="1:18" ht="25" x14ac:dyDescent="0.35">
      <c r="A396" s="69" t="s">
        <v>1122</v>
      </c>
      <c r="B396" s="44"/>
      <c r="C396" s="45">
        <v>452</v>
      </c>
      <c r="D396" s="44" t="s">
        <v>1128</v>
      </c>
      <c r="E396" s="45" t="s">
        <v>41</v>
      </c>
      <c r="F396" s="45">
        <v>2020</v>
      </c>
      <c r="G396" s="45">
        <v>50</v>
      </c>
      <c r="H396" s="45">
        <v>2027</v>
      </c>
      <c r="I396" s="49">
        <v>60</v>
      </c>
      <c r="J396" s="45" t="s">
        <v>32</v>
      </c>
      <c r="K396" s="70" t="s">
        <v>33</v>
      </c>
      <c r="L396" s="45" t="s">
        <v>34</v>
      </c>
      <c r="M396" s="45"/>
      <c r="N396" s="45"/>
      <c r="O396" s="45"/>
      <c r="P396" s="45"/>
      <c r="Q396" s="45"/>
      <c r="R396" s="45"/>
    </row>
    <row r="397" spans="1:18" ht="25" x14ac:dyDescent="0.35">
      <c r="A397" s="44" t="s">
        <v>1122</v>
      </c>
      <c r="B397" s="44"/>
      <c r="C397" s="45">
        <v>453</v>
      </c>
      <c r="D397" s="44" t="s">
        <v>1130</v>
      </c>
      <c r="E397" s="45" t="s">
        <v>41</v>
      </c>
      <c r="F397" s="45">
        <v>2020</v>
      </c>
      <c r="G397" s="45">
        <v>26</v>
      </c>
      <c r="H397" s="45">
        <v>2030</v>
      </c>
      <c r="I397" s="56">
        <v>31.2</v>
      </c>
      <c r="J397" s="45" t="s">
        <v>32</v>
      </c>
      <c r="K397" s="70" t="s">
        <v>33</v>
      </c>
      <c r="L397" s="45" t="s">
        <v>34</v>
      </c>
      <c r="M397" s="45"/>
      <c r="N397" s="45"/>
      <c r="O397" s="45"/>
      <c r="P397" s="45"/>
      <c r="Q397" s="45"/>
      <c r="R397" s="45"/>
    </row>
    <row r="398" spans="1:18" ht="37.5" x14ac:dyDescent="0.35">
      <c r="A398" s="44" t="s">
        <v>1122</v>
      </c>
      <c r="B398" s="44"/>
      <c r="C398" s="45">
        <v>454</v>
      </c>
      <c r="D398" s="44" t="s">
        <v>1133</v>
      </c>
      <c r="E398" s="45" t="s">
        <v>41</v>
      </c>
      <c r="F398" s="45" t="s">
        <v>1134</v>
      </c>
      <c r="G398" s="45" t="s">
        <v>1135</v>
      </c>
      <c r="H398" s="45">
        <v>2030</v>
      </c>
      <c r="I398" s="46" t="s">
        <v>1136</v>
      </c>
      <c r="J398" s="45" t="s">
        <v>32</v>
      </c>
      <c r="K398" s="70" t="s">
        <v>33</v>
      </c>
      <c r="L398" s="45" t="s">
        <v>34</v>
      </c>
      <c r="M398" s="45"/>
      <c r="N398" s="45"/>
      <c r="O398" s="45"/>
      <c r="P398" s="45"/>
      <c r="Q398" s="45"/>
      <c r="R398" s="45"/>
    </row>
    <row r="399" spans="1:18" ht="25" x14ac:dyDescent="0.35">
      <c r="A399" s="69" t="s">
        <v>1122</v>
      </c>
      <c r="B399" s="69"/>
      <c r="C399" s="45">
        <v>455</v>
      </c>
      <c r="D399" s="69" t="s">
        <v>1139</v>
      </c>
      <c r="E399" s="70" t="s">
        <v>1140</v>
      </c>
      <c r="F399" s="70" t="s">
        <v>1134</v>
      </c>
      <c r="G399" s="70">
        <v>140</v>
      </c>
      <c r="H399" s="70">
        <v>2030</v>
      </c>
      <c r="I399" s="79">
        <v>126</v>
      </c>
      <c r="J399" s="70" t="s">
        <v>32</v>
      </c>
      <c r="K399" s="70" t="s">
        <v>33</v>
      </c>
      <c r="L399" s="45" t="s">
        <v>34</v>
      </c>
      <c r="M399" s="70"/>
      <c r="N399" s="70"/>
      <c r="O399" s="70"/>
      <c r="P399" s="70"/>
      <c r="Q399" s="70"/>
      <c r="R399" s="70"/>
    </row>
    <row r="400" spans="1:18" ht="37.5" x14ac:dyDescent="0.35">
      <c r="A400" s="44" t="s">
        <v>1122</v>
      </c>
      <c r="B400" s="44"/>
      <c r="C400" s="45">
        <v>456</v>
      </c>
      <c r="D400" s="44" t="s">
        <v>1142</v>
      </c>
      <c r="E400" s="45" t="s">
        <v>41</v>
      </c>
      <c r="F400" s="45" t="s">
        <v>1134</v>
      </c>
      <c r="G400" s="45">
        <v>29</v>
      </c>
      <c r="H400" s="45">
        <v>2030</v>
      </c>
      <c r="I400" s="46">
        <v>24.65</v>
      </c>
      <c r="J400" s="45" t="s">
        <v>32</v>
      </c>
      <c r="K400" s="70" t="s">
        <v>33</v>
      </c>
      <c r="L400" s="45" t="s">
        <v>34</v>
      </c>
      <c r="M400" s="45"/>
      <c r="N400" s="45"/>
      <c r="O400" s="45"/>
      <c r="P400" s="45"/>
      <c r="Q400" s="45"/>
      <c r="R400" s="45"/>
    </row>
    <row r="401" spans="1:18" ht="50" x14ac:dyDescent="0.35">
      <c r="A401" s="44" t="s">
        <v>1122</v>
      </c>
      <c r="B401" s="44"/>
      <c r="C401" s="45">
        <v>457</v>
      </c>
      <c r="D401" s="44" t="s">
        <v>1144</v>
      </c>
      <c r="E401" s="45" t="s">
        <v>41</v>
      </c>
      <c r="F401" s="45" t="s">
        <v>1134</v>
      </c>
      <c r="G401" s="45" t="s">
        <v>1145</v>
      </c>
      <c r="H401" s="45">
        <v>2030</v>
      </c>
      <c r="I401" s="46" t="s">
        <v>1146</v>
      </c>
      <c r="J401" s="45" t="s">
        <v>32</v>
      </c>
      <c r="K401" s="70" t="s">
        <v>33</v>
      </c>
      <c r="L401" s="45" t="s">
        <v>34</v>
      </c>
      <c r="M401" s="45"/>
      <c r="N401" s="45"/>
      <c r="O401" s="45"/>
      <c r="P401" s="45"/>
      <c r="Q401" s="45"/>
      <c r="R401" s="45"/>
    </row>
    <row r="402" spans="1:18" ht="25" x14ac:dyDescent="0.35">
      <c r="A402" s="44" t="s">
        <v>1122</v>
      </c>
      <c r="B402" s="44"/>
      <c r="C402" s="45">
        <v>458</v>
      </c>
      <c r="D402" s="44" t="s">
        <v>1148</v>
      </c>
      <c r="E402" s="45" t="s">
        <v>1149</v>
      </c>
      <c r="F402" s="45" t="s">
        <v>1134</v>
      </c>
      <c r="G402" s="45">
        <v>7.4</v>
      </c>
      <c r="H402" s="45">
        <v>2030</v>
      </c>
      <c r="I402" s="46">
        <v>5.18</v>
      </c>
      <c r="J402" s="45" t="s">
        <v>32</v>
      </c>
      <c r="K402" s="70" t="s">
        <v>33</v>
      </c>
      <c r="L402" s="45" t="s">
        <v>34</v>
      </c>
      <c r="M402" s="45"/>
      <c r="N402" s="45"/>
      <c r="O402" s="45"/>
      <c r="P402" s="45"/>
      <c r="Q402" s="45"/>
      <c r="R402" s="45"/>
    </row>
    <row r="403" spans="1:18" ht="37.5" x14ac:dyDescent="0.35">
      <c r="A403" s="44" t="s">
        <v>1122</v>
      </c>
      <c r="B403" s="44"/>
      <c r="C403" s="45">
        <v>459</v>
      </c>
      <c r="D403" s="44" t="s">
        <v>1151</v>
      </c>
      <c r="E403" s="45" t="s">
        <v>41</v>
      </c>
      <c r="F403" s="45" t="s">
        <v>1134</v>
      </c>
      <c r="G403" s="45" t="s">
        <v>1152</v>
      </c>
      <c r="H403" s="45">
        <v>2030</v>
      </c>
      <c r="I403" s="46" t="s">
        <v>1153</v>
      </c>
      <c r="J403" s="45" t="s">
        <v>32</v>
      </c>
      <c r="K403" s="70" t="s">
        <v>33</v>
      </c>
      <c r="L403" s="45" t="s">
        <v>34</v>
      </c>
      <c r="M403" s="45"/>
      <c r="N403" s="45"/>
      <c r="O403" s="45"/>
      <c r="P403" s="45"/>
      <c r="Q403" s="45"/>
      <c r="R403" s="45"/>
    </row>
    <row r="404" spans="1:18" ht="25" x14ac:dyDescent="0.35">
      <c r="A404" s="44" t="s">
        <v>1122</v>
      </c>
      <c r="B404" s="44"/>
      <c r="C404" s="45">
        <v>460</v>
      </c>
      <c r="D404" s="44" t="s">
        <v>1155</v>
      </c>
      <c r="E404" s="45" t="s">
        <v>41</v>
      </c>
      <c r="F404" s="45" t="s">
        <v>1134</v>
      </c>
      <c r="G404" s="45">
        <v>21.6</v>
      </c>
      <c r="H404" s="45">
        <v>2030</v>
      </c>
      <c r="I404" s="49">
        <v>50</v>
      </c>
      <c r="J404" s="45" t="s">
        <v>32</v>
      </c>
      <c r="K404" s="70" t="s">
        <v>33</v>
      </c>
      <c r="L404" s="45" t="s">
        <v>34</v>
      </c>
      <c r="M404" s="45"/>
      <c r="N404" s="45"/>
      <c r="O404" s="45"/>
      <c r="P404" s="45"/>
      <c r="Q404" s="45"/>
      <c r="R404" s="45"/>
    </row>
    <row r="405" spans="1:18" ht="62.5" x14ac:dyDescent="0.35">
      <c r="A405" s="44" t="s">
        <v>1122</v>
      </c>
      <c r="B405" s="44"/>
      <c r="C405" s="45">
        <v>461</v>
      </c>
      <c r="D405" s="44" t="s">
        <v>1157</v>
      </c>
      <c r="E405" s="45" t="s">
        <v>41</v>
      </c>
      <c r="F405" s="45" t="s">
        <v>1158</v>
      </c>
      <c r="G405" s="45" t="s">
        <v>1159</v>
      </c>
      <c r="H405" s="45">
        <v>2030</v>
      </c>
      <c r="I405" s="46" t="s">
        <v>1160</v>
      </c>
      <c r="J405" s="45" t="s">
        <v>32</v>
      </c>
      <c r="K405" s="70" t="s">
        <v>33</v>
      </c>
      <c r="L405" s="45" t="s">
        <v>34</v>
      </c>
      <c r="M405" s="45"/>
      <c r="N405" s="45"/>
      <c r="O405" s="45"/>
      <c r="P405" s="45"/>
      <c r="Q405" s="45"/>
      <c r="R405" s="45"/>
    </row>
    <row r="406" spans="1:18" ht="37.5" x14ac:dyDescent="0.35">
      <c r="A406" s="44" t="s">
        <v>691</v>
      </c>
      <c r="B406" s="44" t="s">
        <v>1163</v>
      </c>
      <c r="C406" s="45">
        <v>462</v>
      </c>
      <c r="D406" s="44" t="s">
        <v>1164</v>
      </c>
      <c r="E406" s="45" t="s">
        <v>41</v>
      </c>
      <c r="F406" s="45">
        <v>2019</v>
      </c>
      <c r="G406" s="45">
        <v>7</v>
      </c>
      <c r="H406" s="45">
        <v>2028</v>
      </c>
      <c r="I406" s="45">
        <v>30</v>
      </c>
      <c r="J406" s="45" t="s">
        <v>400</v>
      </c>
      <c r="K406" s="45" t="s">
        <v>401</v>
      </c>
      <c r="L406" s="45" t="s">
        <v>34</v>
      </c>
      <c r="M406" s="45"/>
      <c r="N406" s="45"/>
      <c r="O406" s="45"/>
      <c r="P406" s="45"/>
      <c r="Q406" s="45"/>
      <c r="R406" s="45"/>
    </row>
    <row r="407" spans="1:18" ht="37.5" x14ac:dyDescent="0.35">
      <c r="A407" s="44" t="s">
        <v>691</v>
      </c>
      <c r="B407" s="44" t="s">
        <v>1169</v>
      </c>
      <c r="C407" s="45">
        <v>463</v>
      </c>
      <c r="D407" s="44" t="s">
        <v>1170</v>
      </c>
      <c r="E407" s="45" t="s">
        <v>101</v>
      </c>
      <c r="F407" s="45">
        <v>2025</v>
      </c>
      <c r="G407" s="45">
        <v>0</v>
      </c>
      <c r="H407" s="45">
        <v>2029</v>
      </c>
      <c r="I407" s="49">
        <v>59000</v>
      </c>
      <c r="J407" s="45" t="s">
        <v>76</v>
      </c>
      <c r="K407" s="45" t="s">
        <v>44</v>
      </c>
      <c r="L407" s="45" t="s">
        <v>34</v>
      </c>
      <c r="M407" s="45"/>
      <c r="N407" s="45"/>
      <c r="O407" s="45"/>
      <c r="P407" s="45"/>
      <c r="Q407" s="45"/>
      <c r="R407" s="45"/>
    </row>
    <row r="408" spans="1:18" ht="37.5" x14ac:dyDescent="0.35">
      <c r="A408" s="44" t="s">
        <v>691</v>
      </c>
      <c r="B408" s="44" t="s">
        <v>1169</v>
      </c>
      <c r="C408" s="45">
        <v>464</v>
      </c>
      <c r="D408" s="44" t="s">
        <v>1173</v>
      </c>
      <c r="E408" s="45" t="s">
        <v>41</v>
      </c>
      <c r="F408" s="45">
        <v>2024</v>
      </c>
      <c r="G408" s="45">
        <v>23</v>
      </c>
      <c r="H408" s="45">
        <v>2029</v>
      </c>
      <c r="I408" s="45">
        <v>6</v>
      </c>
      <c r="J408" s="78" t="s">
        <v>1174</v>
      </c>
      <c r="K408" s="45" t="s">
        <v>44</v>
      </c>
      <c r="L408" s="45" t="s">
        <v>34</v>
      </c>
      <c r="M408" s="45"/>
      <c r="N408" s="56"/>
      <c r="O408" s="45"/>
      <c r="P408" s="45"/>
      <c r="Q408" s="45"/>
      <c r="R408" s="45"/>
    </row>
    <row r="409" spans="1:18" ht="37.5" x14ac:dyDescent="0.35">
      <c r="A409" s="44" t="s">
        <v>691</v>
      </c>
      <c r="B409" s="44" t="s">
        <v>1169</v>
      </c>
      <c r="C409" s="45">
        <v>465</v>
      </c>
      <c r="D409" s="44" t="s">
        <v>1176</v>
      </c>
      <c r="E409" s="45" t="s">
        <v>101</v>
      </c>
      <c r="F409" s="45">
        <v>2025</v>
      </c>
      <c r="G409" s="45">
        <v>0</v>
      </c>
      <c r="H409" s="45">
        <v>2030</v>
      </c>
      <c r="I409" s="49">
        <v>12000</v>
      </c>
      <c r="J409" s="78" t="s">
        <v>76</v>
      </c>
      <c r="K409" s="45" t="s">
        <v>44</v>
      </c>
      <c r="L409" s="45" t="s">
        <v>34</v>
      </c>
      <c r="M409" s="45"/>
      <c r="N409" s="45"/>
      <c r="O409" s="45"/>
      <c r="P409" s="45"/>
      <c r="Q409" s="45"/>
      <c r="R409" s="45"/>
    </row>
    <row r="410" spans="1:18" ht="37.5" x14ac:dyDescent="0.35">
      <c r="A410" s="44" t="s">
        <v>691</v>
      </c>
      <c r="B410" s="69"/>
      <c r="C410" s="45">
        <v>466</v>
      </c>
      <c r="D410" s="69" t="s">
        <v>1179</v>
      </c>
      <c r="E410" s="70" t="s">
        <v>41</v>
      </c>
      <c r="F410" s="70">
        <v>2024</v>
      </c>
      <c r="G410" s="70" t="s">
        <v>126</v>
      </c>
      <c r="H410" s="70">
        <v>2029</v>
      </c>
      <c r="I410" s="70">
        <v>5</v>
      </c>
      <c r="J410" s="80" t="s">
        <v>51</v>
      </c>
      <c r="K410" s="45" t="s">
        <v>452</v>
      </c>
      <c r="L410" s="70" t="s">
        <v>34</v>
      </c>
      <c r="M410" s="70"/>
      <c r="N410" s="70"/>
      <c r="O410" s="70"/>
      <c r="P410" s="70"/>
      <c r="Q410" s="70"/>
      <c r="R410" s="70"/>
    </row>
    <row r="411" spans="1:18" ht="37.5" x14ac:dyDescent="0.35">
      <c r="A411" s="44" t="s">
        <v>691</v>
      </c>
      <c r="B411" s="44"/>
      <c r="C411" s="45">
        <v>467</v>
      </c>
      <c r="D411" s="44" t="s">
        <v>1180</v>
      </c>
      <c r="E411" s="45" t="s">
        <v>41</v>
      </c>
      <c r="F411" s="45">
        <v>2024</v>
      </c>
      <c r="G411" s="45" t="s">
        <v>126</v>
      </c>
      <c r="H411" s="45">
        <v>2030</v>
      </c>
      <c r="I411" s="45">
        <v>65</v>
      </c>
      <c r="J411" s="78" t="s">
        <v>281</v>
      </c>
      <c r="K411" s="45" t="s">
        <v>119</v>
      </c>
      <c r="L411" s="70" t="s">
        <v>34</v>
      </c>
      <c r="M411" s="45"/>
      <c r="N411" s="45"/>
      <c r="O411" s="45"/>
      <c r="P411" s="45"/>
      <c r="Q411" s="45"/>
      <c r="R411" s="45"/>
    </row>
    <row r="412" spans="1:18" ht="37.5" x14ac:dyDescent="0.35">
      <c r="A412" s="47" t="s">
        <v>691</v>
      </c>
      <c r="B412" s="44"/>
      <c r="C412" s="45">
        <v>468</v>
      </c>
      <c r="D412" s="44" t="s">
        <v>1181</v>
      </c>
      <c r="E412" s="45" t="s">
        <v>49</v>
      </c>
      <c r="F412" s="45">
        <v>2024</v>
      </c>
      <c r="G412" s="45">
        <v>514</v>
      </c>
      <c r="H412" s="45">
        <v>2028</v>
      </c>
      <c r="I412" s="51" t="s">
        <v>1235</v>
      </c>
      <c r="J412" s="78" t="s">
        <v>710</v>
      </c>
      <c r="K412" s="45" t="s">
        <v>44</v>
      </c>
      <c r="L412" s="70" t="s">
        <v>34</v>
      </c>
      <c r="M412" s="45"/>
      <c r="N412" s="45"/>
      <c r="O412" s="45"/>
      <c r="P412" s="45"/>
      <c r="Q412" s="45"/>
      <c r="R412" s="45"/>
    </row>
    <row r="413" spans="1:18" ht="25" x14ac:dyDescent="0.35">
      <c r="A413" s="44" t="s">
        <v>691</v>
      </c>
      <c r="B413" s="44" t="s">
        <v>1067</v>
      </c>
      <c r="C413" s="45">
        <v>469</v>
      </c>
      <c r="D413" s="44" t="s">
        <v>1184</v>
      </c>
      <c r="E413" s="45" t="s">
        <v>41</v>
      </c>
      <c r="F413" s="45">
        <v>2024</v>
      </c>
      <c r="G413" s="45" t="s">
        <v>126</v>
      </c>
      <c r="H413" s="45">
        <v>2035</v>
      </c>
      <c r="I413" s="45">
        <v>-80</v>
      </c>
      <c r="J413" s="78" t="s">
        <v>159</v>
      </c>
      <c r="K413" s="45" t="s">
        <v>421</v>
      </c>
      <c r="L413" s="45" t="s">
        <v>34</v>
      </c>
      <c r="M413" s="45"/>
      <c r="N413" s="45"/>
      <c r="O413" s="45"/>
      <c r="P413" s="45"/>
      <c r="Q413" s="45"/>
      <c r="R413" s="45"/>
    </row>
    <row r="414" spans="1:18" ht="37.5" x14ac:dyDescent="0.35">
      <c r="A414" s="44" t="s">
        <v>691</v>
      </c>
      <c r="B414" s="44" t="s">
        <v>1067</v>
      </c>
      <c r="C414" s="45">
        <v>470</v>
      </c>
      <c r="D414" s="44" t="s">
        <v>1186</v>
      </c>
      <c r="E414" s="45" t="s">
        <v>41</v>
      </c>
      <c r="F414" s="45">
        <v>2024</v>
      </c>
      <c r="G414" s="45" t="s">
        <v>126</v>
      </c>
      <c r="H414" s="45">
        <v>2030</v>
      </c>
      <c r="I414" s="49">
        <v>100</v>
      </c>
      <c r="J414" s="78" t="s">
        <v>111</v>
      </c>
      <c r="K414" s="45" t="s">
        <v>62</v>
      </c>
      <c r="L414" s="70" t="s">
        <v>34</v>
      </c>
      <c r="M414" s="45"/>
      <c r="N414" s="45"/>
      <c r="O414" s="45"/>
      <c r="P414" s="45"/>
      <c r="Q414" s="45"/>
      <c r="R414" s="45"/>
    </row>
    <row r="415" spans="1:18" ht="37.5" x14ac:dyDescent="0.35">
      <c r="A415" s="44" t="s">
        <v>691</v>
      </c>
      <c r="B415" s="44" t="s">
        <v>1188</v>
      </c>
      <c r="C415" s="45">
        <v>471</v>
      </c>
      <c r="D415" s="44" t="s">
        <v>1189</v>
      </c>
      <c r="E415" s="45" t="s">
        <v>1030</v>
      </c>
      <c r="F415" s="45">
        <v>2005</v>
      </c>
      <c r="G415" s="49">
        <v>85989.65</v>
      </c>
      <c r="H415" s="45">
        <v>2045</v>
      </c>
      <c r="I415" s="49">
        <v>8598.9649999999983</v>
      </c>
      <c r="J415" s="45" t="s">
        <v>159</v>
      </c>
      <c r="K415" s="45" t="s">
        <v>421</v>
      </c>
      <c r="L415" s="45" t="s">
        <v>34</v>
      </c>
      <c r="M415" s="45"/>
      <c r="N415" s="45"/>
      <c r="O415" s="45"/>
      <c r="P415" s="45"/>
      <c r="Q415" s="45"/>
      <c r="R415" s="45"/>
    </row>
    <row r="416" spans="1:18" ht="25" x14ac:dyDescent="0.35">
      <c r="A416" s="44" t="s">
        <v>691</v>
      </c>
      <c r="B416" s="44" t="s">
        <v>1191</v>
      </c>
      <c r="C416" s="45">
        <v>472</v>
      </c>
      <c r="D416" s="44" t="s">
        <v>1192</v>
      </c>
      <c r="E416" s="45" t="s">
        <v>1193</v>
      </c>
      <c r="F416" s="45">
        <v>2024</v>
      </c>
      <c r="G416" s="45">
        <v>820</v>
      </c>
      <c r="H416" s="45">
        <v>2029</v>
      </c>
      <c r="I416" s="49">
        <v>1100</v>
      </c>
      <c r="J416" s="78" t="s">
        <v>551</v>
      </c>
      <c r="K416" s="45" t="s">
        <v>151</v>
      </c>
      <c r="L416" s="70" t="s">
        <v>34</v>
      </c>
      <c r="M416" s="45"/>
      <c r="N416" s="45"/>
      <c r="O416" s="45"/>
      <c r="P416" s="45"/>
      <c r="Q416" s="45"/>
      <c r="R416" s="45"/>
    </row>
    <row r="417" spans="1:18" ht="25" x14ac:dyDescent="0.35">
      <c r="A417" s="44" t="s">
        <v>691</v>
      </c>
      <c r="B417" s="44" t="s">
        <v>1191</v>
      </c>
      <c r="C417" s="45">
        <v>473</v>
      </c>
      <c r="D417" s="44" t="s">
        <v>1196</v>
      </c>
      <c r="E417" s="45" t="s">
        <v>1193</v>
      </c>
      <c r="F417" s="45">
        <v>2024</v>
      </c>
      <c r="G417" s="49">
        <v>1604</v>
      </c>
      <c r="H417" s="45">
        <v>2029</v>
      </c>
      <c r="I417" s="49">
        <v>2000</v>
      </c>
      <c r="J417" s="78" t="s">
        <v>551</v>
      </c>
      <c r="K417" s="45" t="s">
        <v>151</v>
      </c>
      <c r="L417" s="45" t="s">
        <v>34</v>
      </c>
      <c r="M417" s="45"/>
      <c r="N417" s="45"/>
      <c r="O417" s="45"/>
      <c r="P417" s="45"/>
      <c r="Q417" s="45"/>
      <c r="R417" s="45"/>
    </row>
    <row r="418" spans="1:18" ht="25" x14ac:dyDescent="0.35">
      <c r="A418" s="44" t="s">
        <v>691</v>
      </c>
      <c r="B418" s="44" t="s">
        <v>1191</v>
      </c>
      <c r="C418" s="45">
        <v>474</v>
      </c>
      <c r="D418" s="44" t="s">
        <v>1199</v>
      </c>
      <c r="E418" s="45" t="s">
        <v>41</v>
      </c>
      <c r="F418" s="45">
        <v>2024</v>
      </c>
      <c r="G418" s="45">
        <v>21</v>
      </c>
      <c r="H418" s="45">
        <v>2028</v>
      </c>
      <c r="I418" s="49">
        <v>17</v>
      </c>
      <c r="J418" s="78" t="s">
        <v>1174</v>
      </c>
      <c r="K418" s="45" t="s">
        <v>112</v>
      </c>
      <c r="L418" s="70" t="s">
        <v>34</v>
      </c>
      <c r="M418" s="45"/>
      <c r="N418" s="45"/>
      <c r="O418" s="45"/>
      <c r="P418" s="45"/>
      <c r="Q418" s="45"/>
      <c r="R418" s="45"/>
    </row>
    <row r="419" spans="1:18" ht="37.5" x14ac:dyDescent="0.35">
      <c r="A419" s="44" t="s">
        <v>691</v>
      </c>
      <c r="B419" s="44" t="s">
        <v>1191</v>
      </c>
      <c r="C419" s="45">
        <v>475</v>
      </c>
      <c r="D419" s="44" t="s">
        <v>1201</v>
      </c>
      <c r="E419" s="45" t="s">
        <v>41</v>
      </c>
      <c r="F419" s="45">
        <v>2024</v>
      </c>
      <c r="G419" s="45">
        <v>17</v>
      </c>
      <c r="H419" s="45">
        <v>2028</v>
      </c>
      <c r="I419" s="49">
        <v>15</v>
      </c>
      <c r="J419" s="78" t="s">
        <v>1174</v>
      </c>
      <c r="K419" s="45" t="s">
        <v>69</v>
      </c>
      <c r="L419" s="45" t="s">
        <v>34</v>
      </c>
      <c r="M419" s="45"/>
      <c r="N419" s="45"/>
      <c r="O419" s="45"/>
      <c r="P419" s="45"/>
      <c r="Q419" s="45"/>
      <c r="R419" s="45"/>
    </row>
    <row r="420" spans="1:18" ht="50" x14ac:dyDescent="0.35">
      <c r="A420" s="44" t="s">
        <v>691</v>
      </c>
      <c r="B420" s="44"/>
      <c r="C420" s="45">
        <v>476</v>
      </c>
      <c r="D420" s="44" t="s">
        <v>1202</v>
      </c>
      <c r="E420" s="45" t="s">
        <v>49</v>
      </c>
      <c r="F420" s="45">
        <v>2025</v>
      </c>
      <c r="G420" s="45">
        <v>500</v>
      </c>
      <c r="H420" s="45">
        <v>2028</v>
      </c>
      <c r="I420" s="49">
        <v>2000</v>
      </c>
      <c r="J420" s="78" t="s">
        <v>1174</v>
      </c>
      <c r="K420" s="45" t="s">
        <v>112</v>
      </c>
      <c r="L420" s="45" t="s">
        <v>34</v>
      </c>
      <c r="M420" s="45"/>
      <c r="N420" s="45"/>
      <c r="O420" s="45"/>
      <c r="P420" s="45"/>
      <c r="Q420" s="45"/>
      <c r="R420" s="45"/>
    </row>
    <row r="421" spans="1:18" ht="37.5" x14ac:dyDescent="0.35">
      <c r="A421" s="44" t="s">
        <v>691</v>
      </c>
      <c r="B421" s="69"/>
      <c r="C421" s="45">
        <v>477</v>
      </c>
      <c r="D421" s="69" t="s">
        <v>1203</v>
      </c>
      <c r="E421" s="70" t="s">
        <v>1193</v>
      </c>
      <c r="F421" s="70" t="s">
        <v>1204</v>
      </c>
      <c r="G421" s="70">
        <v>600</v>
      </c>
      <c r="H421" s="70">
        <v>2029</v>
      </c>
      <c r="I421" s="79">
        <v>870</v>
      </c>
      <c r="J421" s="80" t="s">
        <v>255</v>
      </c>
      <c r="K421" s="45" t="s">
        <v>135</v>
      </c>
      <c r="L421" s="45" t="s">
        <v>34</v>
      </c>
      <c r="M421" s="70"/>
      <c r="N421" s="70"/>
      <c r="O421" s="70"/>
      <c r="P421" s="70"/>
      <c r="Q421" s="70"/>
      <c r="R421" s="70"/>
    </row>
    <row r="422" spans="1:18" ht="35.25" customHeight="1" x14ac:dyDescent="0.35">
      <c r="A422" s="44" t="s">
        <v>691</v>
      </c>
      <c r="B422" s="44"/>
      <c r="C422" s="45">
        <v>478</v>
      </c>
      <c r="D422" s="44" t="s">
        <v>1206</v>
      </c>
      <c r="E422" s="45" t="s">
        <v>41</v>
      </c>
      <c r="F422" s="45">
        <v>2025</v>
      </c>
      <c r="G422" s="45" t="s">
        <v>1207</v>
      </c>
      <c r="H422" s="45">
        <v>2029</v>
      </c>
      <c r="I422" s="46" t="s">
        <v>143</v>
      </c>
      <c r="J422" s="45" t="s">
        <v>551</v>
      </c>
      <c r="K422" s="70" t="s">
        <v>69</v>
      </c>
      <c r="L422" s="45" t="s">
        <v>34</v>
      </c>
      <c r="M422" s="45"/>
      <c r="N422" s="45"/>
      <c r="O422" s="45"/>
      <c r="P422" s="45"/>
      <c r="Q422" s="45"/>
      <c r="R422" s="45"/>
    </row>
    <row r="423" spans="1:18" ht="25" x14ac:dyDescent="0.35">
      <c r="A423" s="44" t="s">
        <v>691</v>
      </c>
      <c r="B423" s="44"/>
      <c r="C423" s="45">
        <v>479</v>
      </c>
      <c r="D423" s="44" t="s">
        <v>1208</v>
      </c>
      <c r="E423" s="45" t="s">
        <v>41</v>
      </c>
      <c r="F423" s="45">
        <v>2024</v>
      </c>
      <c r="G423" s="45">
        <v>43.2</v>
      </c>
      <c r="H423" s="45">
        <v>2030</v>
      </c>
      <c r="I423" s="45" t="s">
        <v>56</v>
      </c>
      <c r="J423" s="45" t="s">
        <v>281</v>
      </c>
      <c r="K423" s="45" t="s">
        <v>119</v>
      </c>
      <c r="L423" s="45" t="s">
        <v>34</v>
      </c>
      <c r="M423" s="45"/>
      <c r="N423" s="45"/>
      <c r="O423" s="45"/>
      <c r="P423" s="45"/>
      <c r="Q423" s="45"/>
      <c r="R423" s="45"/>
    </row>
    <row r="424" spans="1:18" ht="37.5" x14ac:dyDescent="0.35">
      <c r="A424" s="44" t="s">
        <v>691</v>
      </c>
      <c r="B424" s="44" t="s">
        <v>1212</v>
      </c>
      <c r="C424" s="45">
        <v>480</v>
      </c>
      <c r="D424" s="44" t="s">
        <v>1213</v>
      </c>
      <c r="E424" s="45" t="s">
        <v>41</v>
      </c>
      <c r="F424" s="45">
        <v>2019</v>
      </c>
      <c r="G424" s="45">
        <v>43.7</v>
      </c>
      <c r="H424" s="45">
        <v>2029</v>
      </c>
      <c r="I424" s="45">
        <v>55</v>
      </c>
      <c r="J424" s="45" t="s">
        <v>51</v>
      </c>
      <c r="K424" s="45" t="s">
        <v>452</v>
      </c>
      <c r="L424" s="45" t="s">
        <v>34</v>
      </c>
      <c r="M424" s="45">
        <v>2027</v>
      </c>
      <c r="N424" s="59">
        <v>0.5</v>
      </c>
      <c r="O424" s="45"/>
      <c r="P424" s="45"/>
      <c r="Q424" s="45"/>
      <c r="R424" s="45"/>
    </row>
    <row r="425" spans="1:18" ht="75" x14ac:dyDescent="0.35">
      <c r="A425" s="39" t="s">
        <v>788</v>
      </c>
      <c r="B425" s="44"/>
      <c r="C425" s="45">
        <v>481</v>
      </c>
      <c r="D425" s="44" t="s">
        <v>1359</v>
      </c>
      <c r="E425" s="40" t="s">
        <v>1286</v>
      </c>
      <c r="F425" s="40" t="s">
        <v>274</v>
      </c>
      <c r="G425" s="40" t="s">
        <v>274</v>
      </c>
      <c r="H425" s="40">
        <v>2030</v>
      </c>
      <c r="I425" s="49">
        <v>-1358</v>
      </c>
      <c r="J425" s="39" t="s">
        <v>159</v>
      </c>
      <c r="K425" s="39" t="s">
        <v>421</v>
      </c>
      <c r="L425" s="45" t="s">
        <v>34</v>
      </c>
      <c r="M425" s="45"/>
      <c r="N425" s="45"/>
      <c r="O425" s="45"/>
      <c r="P425" s="45"/>
      <c r="Q425" s="45"/>
      <c r="R425" s="45"/>
    </row>
    <row r="426" spans="1:18" ht="25" x14ac:dyDescent="0.35">
      <c r="A426" s="44" t="s">
        <v>132</v>
      </c>
      <c r="B426" s="44"/>
      <c r="C426" s="45">
        <v>482</v>
      </c>
      <c r="D426" s="44" t="s">
        <v>1422</v>
      </c>
      <c r="E426" s="45" t="s">
        <v>101</v>
      </c>
      <c r="F426" s="45">
        <v>2019</v>
      </c>
      <c r="G426" s="45">
        <v>7.3</v>
      </c>
      <c r="H426" s="45">
        <v>2030</v>
      </c>
      <c r="I426" s="46" t="s">
        <v>126</v>
      </c>
      <c r="J426" s="45" t="s">
        <v>32</v>
      </c>
      <c r="K426" s="45" t="s">
        <v>188</v>
      </c>
      <c r="L426" s="45" t="s">
        <v>34</v>
      </c>
      <c r="M426" s="45"/>
      <c r="N426" s="45"/>
      <c r="O426" s="45"/>
      <c r="P426" s="45"/>
      <c r="Q426" s="45"/>
      <c r="R426" s="45"/>
    </row>
    <row r="427" spans="1:18" ht="100" x14ac:dyDescent="0.35">
      <c r="A427" s="44" t="s">
        <v>132</v>
      </c>
      <c r="B427" s="44"/>
      <c r="C427" s="45">
        <v>483</v>
      </c>
      <c r="D427" s="44" t="s">
        <v>1423</v>
      </c>
      <c r="E427" s="45" t="s">
        <v>1424</v>
      </c>
      <c r="F427" s="45">
        <v>2019</v>
      </c>
      <c r="G427" s="45" t="s">
        <v>1425</v>
      </c>
      <c r="H427" s="45">
        <v>2030</v>
      </c>
      <c r="I427" s="46" t="s">
        <v>126</v>
      </c>
      <c r="J427" s="45" t="s">
        <v>32</v>
      </c>
      <c r="K427" s="45" t="s">
        <v>188</v>
      </c>
      <c r="L427" s="45" t="s">
        <v>34</v>
      </c>
      <c r="M427" s="45"/>
      <c r="N427" s="45"/>
      <c r="O427" s="45"/>
      <c r="P427" s="45"/>
      <c r="Q427" s="45"/>
      <c r="R427" s="45"/>
    </row>
    <row r="428" spans="1:18" ht="87.5" x14ac:dyDescent="0.35">
      <c r="A428" s="44" t="s">
        <v>132</v>
      </c>
      <c r="B428" s="44"/>
      <c r="C428" s="45">
        <v>484</v>
      </c>
      <c r="D428" s="44" t="s">
        <v>1426</v>
      </c>
      <c r="E428" s="45" t="s">
        <v>41</v>
      </c>
      <c r="F428" s="45">
        <v>2019</v>
      </c>
      <c r="G428" s="45" t="s">
        <v>1427</v>
      </c>
      <c r="H428" s="45">
        <v>2030</v>
      </c>
      <c r="I428" s="46" t="s">
        <v>126</v>
      </c>
      <c r="J428" s="45" t="s">
        <v>32</v>
      </c>
      <c r="K428" s="45" t="s">
        <v>188</v>
      </c>
      <c r="L428" s="45" t="s">
        <v>34</v>
      </c>
      <c r="M428" s="45"/>
      <c r="N428" s="45"/>
      <c r="O428" s="45"/>
      <c r="P428" s="45"/>
      <c r="Q428" s="45"/>
      <c r="R428" s="45"/>
    </row>
    <row r="429" spans="1:18" ht="210.5" customHeight="1" x14ac:dyDescent="0.35">
      <c r="A429" s="44" t="s">
        <v>132</v>
      </c>
      <c r="B429" s="44"/>
      <c r="C429" s="45">
        <v>485</v>
      </c>
      <c r="D429" s="44" t="s">
        <v>1428</v>
      </c>
      <c r="E429" s="45" t="s">
        <v>41</v>
      </c>
      <c r="F429" s="45">
        <v>2019</v>
      </c>
      <c r="G429" s="45" t="s">
        <v>1429</v>
      </c>
      <c r="H429" s="45">
        <v>2030</v>
      </c>
      <c r="I429" s="46" t="s">
        <v>126</v>
      </c>
      <c r="J429" s="45" t="s">
        <v>32</v>
      </c>
      <c r="K429" s="45" t="s">
        <v>188</v>
      </c>
      <c r="L429" s="45" t="s">
        <v>34</v>
      </c>
      <c r="M429" s="45"/>
      <c r="N429" s="45"/>
      <c r="O429" s="45"/>
      <c r="P429" s="45"/>
      <c r="Q429" s="45"/>
      <c r="R429" s="45"/>
    </row>
    <row r="430" spans="1:18" x14ac:dyDescent="0.35">
      <c r="A430" s="44" t="s">
        <v>132</v>
      </c>
      <c r="B430" s="44"/>
      <c r="C430" s="45">
        <v>486</v>
      </c>
      <c r="D430" s="44" t="s">
        <v>1430</v>
      </c>
      <c r="E430" s="45" t="s">
        <v>49</v>
      </c>
      <c r="F430" s="45">
        <v>2019</v>
      </c>
      <c r="G430" s="49">
        <v>2200</v>
      </c>
      <c r="H430" s="45">
        <v>2030</v>
      </c>
      <c r="I430" s="46" t="s">
        <v>126</v>
      </c>
      <c r="J430" s="45" t="s">
        <v>400</v>
      </c>
      <c r="K430" s="45" t="s">
        <v>112</v>
      </c>
      <c r="L430" s="45" t="s">
        <v>34</v>
      </c>
      <c r="M430" s="45"/>
      <c r="N430" s="45"/>
      <c r="O430" s="45"/>
      <c r="P430" s="45"/>
      <c r="Q430" s="45"/>
      <c r="R430" s="45"/>
    </row>
    <row r="431" spans="1:18" x14ac:dyDescent="0.35">
      <c r="A431" s="44" t="s">
        <v>132</v>
      </c>
      <c r="B431" s="44"/>
      <c r="C431" s="45">
        <v>487</v>
      </c>
      <c r="D431" s="44" t="s">
        <v>1431</v>
      </c>
      <c r="E431" s="45" t="s">
        <v>49</v>
      </c>
      <c r="F431" s="45">
        <v>2019</v>
      </c>
      <c r="G431" s="49">
        <v>1100</v>
      </c>
      <c r="H431" s="45">
        <v>2030</v>
      </c>
      <c r="I431" s="46" t="s">
        <v>126</v>
      </c>
      <c r="J431" s="45" t="s">
        <v>400</v>
      </c>
      <c r="K431" s="45" t="s">
        <v>112</v>
      </c>
      <c r="L431" s="45" t="s">
        <v>34</v>
      </c>
      <c r="M431" s="45"/>
      <c r="N431" s="45"/>
      <c r="O431" s="45"/>
      <c r="P431" s="45"/>
      <c r="Q431" s="45"/>
      <c r="R431" s="45"/>
    </row>
    <row r="432" spans="1:18" ht="162.5" x14ac:dyDescent="0.35">
      <c r="A432" s="44" t="s">
        <v>132</v>
      </c>
      <c r="B432" s="44"/>
      <c r="C432" s="45">
        <v>488</v>
      </c>
      <c r="D432" s="44" t="s">
        <v>1432</v>
      </c>
      <c r="E432" s="45" t="s">
        <v>41</v>
      </c>
      <c r="F432" s="45">
        <v>2021</v>
      </c>
      <c r="G432" s="45" t="s">
        <v>1433</v>
      </c>
      <c r="H432" s="45">
        <v>2030</v>
      </c>
      <c r="I432" s="46" t="s">
        <v>126</v>
      </c>
      <c r="J432" s="45" t="s">
        <v>551</v>
      </c>
      <c r="K432" s="45" t="s">
        <v>69</v>
      </c>
      <c r="L432" s="45" t="s">
        <v>34</v>
      </c>
      <c r="M432" s="45"/>
      <c r="N432" s="45"/>
      <c r="O432" s="45"/>
      <c r="P432" s="45"/>
      <c r="Q432" s="45"/>
      <c r="R432" s="45"/>
    </row>
    <row r="433" spans="1:18" ht="37.5" x14ac:dyDescent="0.35">
      <c r="A433" s="44" t="s">
        <v>132</v>
      </c>
      <c r="B433" s="44"/>
      <c r="C433" s="45">
        <v>489</v>
      </c>
      <c r="D433" s="44" t="s">
        <v>1434</v>
      </c>
      <c r="E433" s="45" t="s">
        <v>41</v>
      </c>
      <c r="F433" s="45">
        <v>2016</v>
      </c>
      <c r="G433" s="45">
        <v>15.86</v>
      </c>
      <c r="H433" s="45">
        <v>2030</v>
      </c>
      <c r="I433" s="46" t="s">
        <v>126</v>
      </c>
      <c r="J433" s="45" t="s">
        <v>43</v>
      </c>
      <c r="K433" s="45" t="s">
        <v>339</v>
      </c>
      <c r="L433" s="45" t="s">
        <v>34</v>
      </c>
      <c r="M433" s="45"/>
      <c r="N433" s="45"/>
      <c r="O433" s="45"/>
      <c r="P433" s="45"/>
      <c r="Q433" s="45"/>
      <c r="R433" s="45"/>
    </row>
    <row r="434" spans="1:18" ht="50" x14ac:dyDescent="0.35">
      <c r="A434" s="44" t="s">
        <v>132</v>
      </c>
      <c r="B434" s="44"/>
      <c r="C434" s="45">
        <v>490</v>
      </c>
      <c r="D434" s="44" t="s">
        <v>1435</v>
      </c>
      <c r="E434" s="45" t="s">
        <v>41</v>
      </c>
      <c r="F434" s="45">
        <v>2019</v>
      </c>
      <c r="G434" s="45">
        <v>7.4</v>
      </c>
      <c r="H434" s="45">
        <v>2030</v>
      </c>
      <c r="I434" s="46" t="s">
        <v>126</v>
      </c>
      <c r="J434" s="45" t="s">
        <v>43</v>
      </c>
      <c r="K434" s="45" t="s">
        <v>339</v>
      </c>
      <c r="L434" s="45" t="s">
        <v>34</v>
      </c>
      <c r="M434" s="45"/>
      <c r="N434" s="45"/>
      <c r="O434" s="45"/>
      <c r="P434" s="45"/>
      <c r="Q434" s="45"/>
      <c r="R434" s="45"/>
    </row>
    <row r="435" spans="1:18" ht="25" x14ac:dyDescent="0.35">
      <c r="A435" s="44" t="s">
        <v>132</v>
      </c>
      <c r="B435" s="44"/>
      <c r="C435" s="45">
        <v>491</v>
      </c>
      <c r="D435" s="44" t="s">
        <v>1436</v>
      </c>
      <c r="E435" s="45" t="s">
        <v>41</v>
      </c>
      <c r="F435" s="45">
        <v>2019</v>
      </c>
      <c r="G435" s="45">
        <v>8.74</v>
      </c>
      <c r="H435" s="45">
        <v>2030</v>
      </c>
      <c r="I435" s="46" t="s">
        <v>126</v>
      </c>
      <c r="J435" s="45" t="s">
        <v>159</v>
      </c>
      <c r="K435" s="45" t="s">
        <v>197</v>
      </c>
      <c r="L435" s="45" t="s">
        <v>34</v>
      </c>
      <c r="M435" s="45"/>
      <c r="N435" s="45"/>
      <c r="O435" s="45"/>
      <c r="P435" s="45"/>
      <c r="Q435" s="45"/>
      <c r="R435" s="45"/>
    </row>
    <row r="436" spans="1:18" ht="25" x14ac:dyDescent="0.35">
      <c r="A436" s="44" t="s">
        <v>132</v>
      </c>
      <c r="B436" s="44"/>
      <c r="C436" s="45">
        <v>492</v>
      </c>
      <c r="D436" s="44" t="s">
        <v>1437</v>
      </c>
      <c r="E436" s="45" t="s">
        <v>101</v>
      </c>
      <c r="F436" s="45">
        <v>2019</v>
      </c>
      <c r="G436" s="49">
        <v>25437</v>
      </c>
      <c r="H436" s="45">
        <v>2030</v>
      </c>
      <c r="I436" s="46" t="s">
        <v>126</v>
      </c>
      <c r="J436" s="45" t="s">
        <v>134</v>
      </c>
      <c r="K436" s="45" t="s">
        <v>95</v>
      </c>
      <c r="L436" s="45" t="s">
        <v>34</v>
      </c>
      <c r="M436" s="45"/>
      <c r="N436" s="45"/>
      <c r="O436" s="45"/>
      <c r="P436" s="45"/>
      <c r="Q436" s="45"/>
      <c r="R436" s="45"/>
    </row>
    <row r="437" spans="1:18" ht="37.5" x14ac:dyDescent="0.35">
      <c r="A437" s="44" t="s">
        <v>132</v>
      </c>
      <c r="B437" s="44"/>
      <c r="C437" s="45">
        <v>493</v>
      </c>
      <c r="D437" s="44" t="s">
        <v>1484</v>
      </c>
      <c r="E437" s="45" t="s">
        <v>41</v>
      </c>
      <c r="F437" s="45">
        <v>2019</v>
      </c>
      <c r="G437" s="45">
        <v>39.200000000000003</v>
      </c>
      <c r="H437" s="45">
        <v>2030</v>
      </c>
      <c r="I437" s="46" t="s">
        <v>126</v>
      </c>
      <c r="J437" s="45" t="s">
        <v>43</v>
      </c>
      <c r="K437" s="45" t="s">
        <v>339</v>
      </c>
      <c r="L437" s="45" t="s">
        <v>34</v>
      </c>
      <c r="M437" s="45"/>
      <c r="N437" s="45"/>
      <c r="O437" s="45"/>
      <c r="P437" s="45"/>
      <c r="Q437" s="45"/>
      <c r="R437" s="45"/>
    </row>
    <row r="438" spans="1:18" ht="187.5" x14ac:dyDescent="0.35">
      <c r="A438" s="69" t="s">
        <v>132</v>
      </c>
      <c r="B438" s="69"/>
      <c r="C438" s="45">
        <v>494</v>
      </c>
      <c r="D438" s="69" t="s">
        <v>1483</v>
      </c>
      <c r="E438" s="70" t="s">
        <v>41</v>
      </c>
      <c r="F438" s="70">
        <v>2019</v>
      </c>
      <c r="G438" s="70" t="s">
        <v>1439</v>
      </c>
      <c r="H438" s="70">
        <v>2030</v>
      </c>
      <c r="I438" s="82" t="s">
        <v>126</v>
      </c>
      <c r="J438" s="70" t="s">
        <v>400</v>
      </c>
      <c r="K438" s="70" t="s">
        <v>119</v>
      </c>
      <c r="L438" s="70" t="s">
        <v>34</v>
      </c>
      <c r="M438" s="70"/>
      <c r="N438" s="70"/>
      <c r="O438" s="70"/>
      <c r="P438" s="70"/>
      <c r="Q438" s="70"/>
      <c r="R438" s="70"/>
    </row>
  </sheetData>
  <dataValidations count="1">
    <dataValidation allowBlank="1" showErrorMessage="1" errorTitle="Valor inválido" error="Escolha Vigente, Revogada ou Vigência expirada na lista pendente." sqref="L3:L438" xr:uid="{00000000-0002-0000-0200-000000000000}"/>
  </dataValidations>
  <pageMargins left="0.7" right="0.7" top="0.75" bottom="0.75" header="0.3" footer="0.3"/>
  <pageSetup paperSize="9"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DBD66-77E8-4BB3-BFCD-6600D89B0724}">
  <sheetPr>
    <tabColor theme="7" tint="0.59996337778862885"/>
  </sheetPr>
  <dimension ref="A1:AB500"/>
  <sheetViews>
    <sheetView zoomScale="62" zoomScaleNormal="90" workbookViewId="0">
      <pane ySplit="5" topLeftCell="A6" activePane="bottomLeft" state="frozen"/>
      <selection pane="bottomLeft" activeCell="C3" sqref="C3"/>
    </sheetView>
  </sheetViews>
  <sheetFormatPr defaultColWidth="8.81640625" defaultRowHeight="58.25" customHeight="1" x14ac:dyDescent="0.35"/>
  <cols>
    <col min="1" max="1" width="2" style="23" customWidth="1"/>
    <col min="2" max="2" width="36.1796875" style="23" customWidth="1"/>
    <col min="3" max="3" width="50" style="23" customWidth="1"/>
    <col min="4" max="4" width="12.81640625" style="23" customWidth="1"/>
    <col min="5" max="5" width="54.54296875" style="24" customWidth="1"/>
    <col min="6" max="6" width="12.81640625" style="23" customWidth="1"/>
    <col min="7" max="7" width="15.453125" style="23" customWidth="1"/>
    <col min="8" max="8" width="23.26953125" style="93" customWidth="1"/>
    <col min="9" max="9" width="14.54296875" style="23" customWidth="1"/>
    <col min="10" max="10" width="18.54296875" style="93" customWidth="1"/>
    <col min="11" max="11" width="20.453125" style="23" customWidth="1"/>
    <col min="12" max="12" width="21.26953125" style="23" customWidth="1"/>
    <col min="13" max="13" width="15.54296875" style="21" customWidth="1"/>
    <col min="14" max="14" width="14.54296875" style="21" customWidth="1"/>
    <col min="15" max="15" width="16.26953125" style="21" customWidth="1"/>
    <col min="16" max="16" width="14.1796875" style="21" customWidth="1"/>
    <col min="17" max="17" width="15.54296875" style="21" customWidth="1"/>
    <col min="18" max="19" width="14.7265625" style="21" customWidth="1"/>
    <col min="20" max="16384" width="8.81640625" style="23"/>
  </cols>
  <sheetData>
    <row r="1" spans="2:19" s="21" customFormat="1" ht="35.5" customHeight="1" x14ac:dyDescent="0.35">
      <c r="B1" s="20"/>
      <c r="C1" s="20"/>
      <c r="E1" s="20"/>
      <c r="F1" s="20"/>
      <c r="G1" s="20"/>
      <c r="H1" s="91"/>
      <c r="I1" s="20"/>
      <c r="J1" s="91"/>
      <c r="K1" s="20"/>
      <c r="L1" s="20"/>
    </row>
    <row r="2" spans="2:19" s="21" customFormat="1" ht="35.5" customHeight="1" x14ac:dyDescent="0.35">
      <c r="B2" s="20"/>
      <c r="C2" s="20"/>
      <c r="D2" s="88" t="s">
        <v>1227</v>
      </c>
      <c r="E2" s="2" t="s">
        <v>1228</v>
      </c>
      <c r="F2" s="2"/>
      <c r="G2" s="2"/>
      <c r="H2" s="2"/>
      <c r="I2" s="20"/>
      <c r="J2" s="91"/>
      <c r="K2" s="20"/>
      <c r="L2" s="20"/>
    </row>
    <row r="3" spans="2:19" s="21" customFormat="1" ht="32" customHeight="1" x14ac:dyDescent="0.35">
      <c r="B3" s="20"/>
      <c r="C3" s="20"/>
      <c r="D3" s="88" t="str">
        <f>IF(E3="","",_xlfn.IFNA(VLOOKUP(E3,IPs[#Data],2,FALSE),""))</f>
        <v>IP240130</v>
      </c>
      <c r="E3" s="1" t="s">
        <v>87</v>
      </c>
      <c r="F3" s="1"/>
      <c r="G3" s="1"/>
      <c r="H3" s="1"/>
      <c r="I3" s="20"/>
      <c r="J3" s="91"/>
      <c r="K3" s="20"/>
      <c r="L3" s="20"/>
    </row>
    <row r="4" spans="2:19" s="21" customFormat="1" ht="35.5" customHeight="1" x14ac:dyDescent="0.35">
      <c r="B4" s="20"/>
      <c r="C4" s="20"/>
      <c r="E4" s="20"/>
      <c r="F4" s="20"/>
      <c r="G4" s="20"/>
      <c r="H4" s="91"/>
      <c r="I4" s="20"/>
      <c r="J4" s="91"/>
      <c r="K4" s="20"/>
      <c r="L4" s="20"/>
    </row>
    <row r="5" spans="2:19" s="22" customFormat="1" ht="46" customHeight="1" x14ac:dyDescent="0.35">
      <c r="B5" s="84" t="s">
        <v>1464</v>
      </c>
      <c r="C5" s="84" t="s">
        <v>1465</v>
      </c>
      <c r="D5" s="84" t="s">
        <v>1478</v>
      </c>
      <c r="E5" s="84" t="s">
        <v>1479</v>
      </c>
      <c r="F5" s="84" t="s">
        <v>6</v>
      </c>
      <c r="G5" s="84" t="s">
        <v>1466</v>
      </c>
      <c r="H5" s="92" t="s">
        <v>1467</v>
      </c>
      <c r="I5" s="84" t="s">
        <v>1468</v>
      </c>
      <c r="J5" s="92" t="s">
        <v>1469</v>
      </c>
      <c r="K5" s="84" t="s">
        <v>1470</v>
      </c>
      <c r="L5" s="84" t="s">
        <v>11</v>
      </c>
      <c r="M5" s="84" t="s">
        <v>1471</v>
      </c>
      <c r="N5" s="84" t="s">
        <v>1472</v>
      </c>
      <c r="O5" s="84" t="s">
        <v>1473</v>
      </c>
      <c r="P5" s="84" t="s">
        <v>1474</v>
      </c>
      <c r="Q5" s="84" t="s">
        <v>1475</v>
      </c>
      <c r="R5" s="84" t="s">
        <v>1476</v>
      </c>
      <c r="S5" s="84" t="s">
        <v>1477</v>
      </c>
    </row>
    <row r="6" spans="2:19" s="21" customFormat="1" ht="70" customHeight="1" x14ac:dyDescent="0.35">
      <c r="B6" s="23" t="str" cm="1">
        <f t="array" ref="B6:S15">_xlfn.LET(_xlpm.dados,Tabela13[#Data],_xlpm.ids,_xlfn.HSTACK(_xlfn.CHOOSECOLS(_xlpm.dados,1),_xlfn.CHOOSECOLS(_xlpm.dados,30,31,32,33,34)),_xlpm.estados,_xlfn.CHOOSECOLS(_xlpm.dados,14),_xlpm.predIP,_xlfn.BYROW(_xlpm.ids,_xlfn.LAMBDA(_xlpm.linha,SUM(--(_xlpm.linha=D3))&gt;0)),_xlpm.predEstado,ISNUMBER(_xlfn.XMATCH(_xlpm.estados,{"Vigente","Vigência expirada"})),_xlpm.saida,_xlfn.CHOOSECOLS(_xlpm.dados,2,4,5,6,7,8,9,10,11,12,13,14,21,22,23,24,25,26),_xlpm.pred,IF(OR(D3=0,D3=""),_xlpm.predEstado,_xlpm.predIP*_xlpm.predEstado),_xlpm.semResultados,_xlfn.MAKEARRAY(1,COLUMNS(_xlpm.saida),_xlfn.LAMBDA(_xlpm.r,_xlpm.c,IF(_xlpm.c=1,"Sem metas encontradas para o IP selecionado.",""))),IF(SUM(--_xlpm.pred)=0,_xlpm.semResultados,_xlfn.LET(_xlpm.bloco,_xlfn._xlws.FILTER(_xlpm.saida,_xlpm.pred),IF(ISBLANK(_xlpm.bloco),"",_xlpm.bloco))))</f>
        <v>Estratégia Digital Nacional (EDN)</v>
      </c>
      <c r="C6" s="89" t="str">
        <v/>
      </c>
      <c r="D6" s="23">
        <v>10</v>
      </c>
      <c r="E6" s="23" t="str">
        <v>Até 2030, aumentar para 90% o número de pequenas e médias empresas (PME) com pelo menos o nível básico de intensidade digital.</v>
      </c>
      <c r="F6" s="23" t="str">
        <v>%</v>
      </c>
      <c r="G6" s="23">
        <v>2023</v>
      </c>
      <c r="H6" s="93">
        <v>53.6</v>
      </c>
      <c r="I6" s="23">
        <v>2030</v>
      </c>
      <c r="J6" s="93">
        <v>90</v>
      </c>
      <c r="K6" s="23" t="str">
        <v>I&amp;D E INOVAÇÃO</v>
      </c>
      <c r="L6" s="23" t="str">
        <v>ODS 8 | TRABALHO DIGNO E CRESCIMENTO ECONÓMICO</v>
      </c>
      <c r="M6" s="23" t="str">
        <v>Vigente</v>
      </c>
      <c r="N6" s="23" t="str">
        <v/>
      </c>
      <c r="O6" s="23" t="str">
        <v/>
      </c>
      <c r="P6" s="23" t="str">
        <v/>
      </c>
      <c r="Q6" s="23" t="str">
        <v/>
      </c>
      <c r="R6" s="23" t="str">
        <v/>
      </c>
      <c r="S6" s="23" t="str">
        <v/>
      </c>
    </row>
    <row r="7" spans="2:19" s="21" customFormat="1" ht="70" customHeight="1" x14ac:dyDescent="0.35">
      <c r="B7" s="23" t="str">
        <v>Estratégia Digital Nacional (EDN)</v>
      </c>
      <c r="C7" s="89" t="str">
        <v>Pacto de Competências Digitais para 2026-2030</v>
      </c>
      <c r="D7" s="23">
        <v>11</v>
      </c>
      <c r="E7" s="23" t="str">
        <v>Até 2030, atingir uma proporção de mulheres especialistas em Tecnologias de Informação e Comunicação (TIC) de 30%, na população empregrada.</v>
      </c>
      <c r="F7" s="23" t="str">
        <v>%</v>
      </c>
      <c r="G7" s="23">
        <v>2023</v>
      </c>
      <c r="H7" s="93">
        <v>20.2</v>
      </c>
      <c r="I7" s="23">
        <v>2030</v>
      </c>
      <c r="J7" s="93">
        <v>30</v>
      </c>
      <c r="K7" s="23" t="str">
        <v>I&amp;D E INOVAÇÃO</v>
      </c>
      <c r="L7" s="23" t="str">
        <v>ODS 5 | IGUALDADE DE GÉNERO</v>
      </c>
      <c r="M7" s="23" t="str">
        <v>Vigente</v>
      </c>
      <c r="N7" s="23" t="str">
        <v/>
      </c>
      <c r="O7" s="23" t="str">
        <v/>
      </c>
      <c r="P7" s="23" t="str">
        <v/>
      </c>
      <c r="Q7" s="23" t="str">
        <v/>
      </c>
      <c r="R7" s="23" t="str">
        <v/>
      </c>
      <c r="S7" s="23" t="str">
        <v/>
      </c>
    </row>
    <row r="8" spans="2:19" s="21" customFormat="1" ht="70" customHeight="1" x14ac:dyDescent="0.35">
      <c r="B8" s="23" t="str">
        <v>Estratégia Digital Nacional (EDN)</v>
      </c>
      <c r="C8" s="89" t="str">
        <v/>
      </c>
      <c r="D8" s="23">
        <v>12</v>
      </c>
      <c r="E8" s="23" t="str">
        <v>Até 2030, atingir um número de 6000 startups.</v>
      </c>
      <c r="F8" s="23" t="str">
        <v>n.º</v>
      </c>
      <c r="G8" s="23">
        <v>2023</v>
      </c>
      <c r="H8" s="95">
        <v>4073</v>
      </c>
      <c r="I8" s="23">
        <v>2030</v>
      </c>
      <c r="J8" s="93">
        <v>6000</v>
      </c>
      <c r="K8" s="23" t="str">
        <v>I&amp;D E INOVAÇÃO</v>
      </c>
      <c r="L8" s="23" t="str">
        <v>ODS 8 | TRABALHO DIGNO E CRESCIMENTO ECONÓMICO</v>
      </c>
      <c r="M8" s="23" t="str">
        <v>Vigente</v>
      </c>
      <c r="N8" s="23" t="str">
        <v/>
      </c>
      <c r="O8" s="23" t="str">
        <v/>
      </c>
      <c r="P8" s="23" t="str">
        <v/>
      </c>
      <c r="Q8" s="23" t="str">
        <v/>
      </c>
      <c r="R8" s="23" t="str">
        <v/>
      </c>
      <c r="S8" s="23" t="str">
        <v/>
      </c>
    </row>
    <row r="9" spans="2:19" s="21" customFormat="1" ht="70" customHeight="1" x14ac:dyDescent="0.35">
      <c r="B9" s="23" t="str">
        <v>Estratégia Digital Nacional (EDN)</v>
      </c>
      <c r="C9" s="89" t="str">
        <v/>
      </c>
      <c r="D9" s="23">
        <v>13</v>
      </c>
      <c r="E9" s="23" t="str">
        <v>Até 2030, atingir um número de 6 milhões e Chaves Móveis Digitais (CMD) ativas.</v>
      </c>
      <c r="F9" s="23" t="str">
        <v>n.º</v>
      </c>
      <c r="G9" s="23">
        <v>2024</v>
      </c>
      <c r="H9" s="93">
        <v>2892508</v>
      </c>
      <c r="I9" s="23">
        <v>2030</v>
      </c>
      <c r="J9" s="93">
        <v>6000000</v>
      </c>
      <c r="K9" s="23" t="str">
        <v>I&amp;D E INOVAÇÃO</v>
      </c>
      <c r="L9" s="23" t="str">
        <v>ODS 16 | PAZ, JUSTIÇA E INSTITUIÇÕES EFICAZES</v>
      </c>
      <c r="M9" s="23" t="str">
        <v>Vigente</v>
      </c>
      <c r="N9" s="23" t="str">
        <v/>
      </c>
      <c r="O9" s="23" t="str">
        <v/>
      </c>
      <c r="P9" s="23" t="str">
        <v/>
      </c>
      <c r="Q9" s="23" t="str">
        <v/>
      </c>
      <c r="R9" s="23" t="str">
        <v/>
      </c>
      <c r="S9" s="23" t="str">
        <v/>
      </c>
    </row>
    <row r="10" spans="2:19" s="21" customFormat="1" ht="70" customHeight="1" x14ac:dyDescent="0.35">
      <c r="B10" s="23" t="str">
        <v>Estratégia Digital Nacional (EDN)</v>
      </c>
      <c r="C10" s="89" t="str">
        <v/>
      </c>
      <c r="D10" s="23">
        <v>14</v>
      </c>
      <c r="E10" s="23" t="str">
        <v>Até 2030, atingir 100% das áreas povoadas abrangidas por redes de alta velocidade 5G.</v>
      </c>
      <c r="F10" s="23" t="str">
        <v>%</v>
      </c>
      <c r="G10" s="23">
        <v>2023</v>
      </c>
      <c r="H10" s="93">
        <v>98.1</v>
      </c>
      <c r="I10" s="23">
        <v>2030</v>
      </c>
      <c r="J10" s="93">
        <v>100</v>
      </c>
      <c r="K10" s="23" t="str">
        <v>INFRAESTRUTURAS</v>
      </c>
      <c r="L10" s="23" t="str">
        <v>-</v>
      </c>
      <c r="M10" s="23" t="str">
        <v>Vigente</v>
      </c>
      <c r="N10" s="23" t="str">
        <v/>
      </c>
      <c r="O10" s="23" t="str">
        <v/>
      </c>
      <c r="P10" s="23" t="str">
        <v/>
      </c>
      <c r="Q10" s="23" t="str">
        <v/>
      </c>
      <c r="R10" s="23" t="str">
        <v/>
      </c>
      <c r="S10" s="23" t="str">
        <v/>
      </c>
    </row>
    <row r="11" spans="2:19" s="21" customFormat="1" ht="70" customHeight="1" x14ac:dyDescent="0.35">
      <c r="B11" s="23" t="str">
        <v>Estratégia Digital Nacional (EDN)</v>
      </c>
      <c r="C11" s="89" t="str">
        <v/>
      </c>
      <c r="D11" s="23">
        <v>15</v>
      </c>
      <c r="E11" s="23" t="str">
        <v>Até 2030, atingir uma proporção de 75% de empresas que adotam serviços de computação em nuvem (serviços cloud).</v>
      </c>
      <c r="F11" s="23" t="str">
        <v>%</v>
      </c>
      <c r="G11" s="23">
        <v>2023</v>
      </c>
      <c r="H11" s="93">
        <v>32.29</v>
      </c>
      <c r="I11" s="23">
        <v>2030</v>
      </c>
      <c r="J11" s="93">
        <v>75</v>
      </c>
      <c r="K11" s="23" t="str">
        <v>I&amp;D E INOVAÇÃO</v>
      </c>
      <c r="L11" s="23" t="str">
        <v>-</v>
      </c>
      <c r="M11" s="23" t="str">
        <v>Vigente</v>
      </c>
      <c r="N11" s="23" t="str">
        <v/>
      </c>
      <c r="O11" s="23" t="str">
        <v/>
      </c>
      <c r="P11" s="23" t="str">
        <v/>
      </c>
      <c r="Q11" s="23" t="str">
        <v/>
      </c>
      <c r="R11" s="23" t="str">
        <v/>
      </c>
      <c r="S11" s="23" t="str">
        <v/>
      </c>
    </row>
    <row r="12" spans="2:19" s="21" customFormat="1" ht="70" customHeight="1" x14ac:dyDescent="0.35">
      <c r="B12" s="23" t="str">
        <v>Estratégia Digital Nacional (EDN)</v>
      </c>
      <c r="C12" s="89" t="str">
        <v>Pacto de Competências Digitais para 2026-2030</v>
      </c>
      <c r="D12" s="23">
        <v>16</v>
      </c>
      <c r="E12" s="23" t="str">
        <v>Até 2030, atingir uma proporção de 7% de especialistas em Tecnologias de Informação e Comunicação (TIC) na população empregada.</v>
      </c>
      <c r="F12" s="23" t="str">
        <v>%</v>
      </c>
      <c r="G12" s="23">
        <v>2023</v>
      </c>
      <c r="H12" s="93">
        <v>4.5</v>
      </c>
      <c r="I12" s="23">
        <v>2030</v>
      </c>
      <c r="J12" s="93">
        <v>7</v>
      </c>
      <c r="K12" s="23" t="str">
        <v>I&amp;D E INOVAÇÃO</v>
      </c>
      <c r="L12" s="23" t="str">
        <v>ODS 4 | EDUCAÇÃO DE QUALIDADE</v>
      </c>
      <c r="M12" s="23" t="str">
        <v>Vigente</v>
      </c>
      <c r="N12" s="23" t="str">
        <v/>
      </c>
      <c r="O12" s="23" t="str">
        <v/>
      </c>
      <c r="P12" s="23" t="str">
        <v/>
      </c>
      <c r="Q12" s="23" t="str">
        <v/>
      </c>
      <c r="R12" s="23" t="str">
        <v/>
      </c>
      <c r="S12" s="23" t="str">
        <v/>
      </c>
    </row>
    <row r="13" spans="2:19" s="21" customFormat="1" ht="70" customHeight="1" x14ac:dyDescent="0.35">
      <c r="B13" s="23" t="str">
        <v>Estratégia Digital Nacional (EDN)</v>
      </c>
      <c r="C13" s="89" t="str">
        <v/>
      </c>
      <c r="D13" s="23">
        <v>17</v>
      </c>
      <c r="E13" s="23" t="str">
        <v>Até 2030, atingir uma proporção de empresas que adotam ferramentas de inteligência artificial de 75%.</v>
      </c>
      <c r="F13" s="23" t="str">
        <v>%</v>
      </c>
      <c r="G13" s="23">
        <v>2023</v>
      </c>
      <c r="H13" s="93">
        <v>7.9</v>
      </c>
      <c r="I13" s="23">
        <v>2030</v>
      </c>
      <c r="J13" s="93">
        <v>75</v>
      </c>
      <c r="K13" s="23" t="str">
        <v>I&amp;D E INOVAÇÃO</v>
      </c>
      <c r="L13" s="23" t="str">
        <v>-</v>
      </c>
      <c r="M13" s="23" t="str">
        <v>Vigente</v>
      </c>
      <c r="N13" s="23" t="str">
        <v/>
      </c>
      <c r="O13" s="23" t="str">
        <v/>
      </c>
      <c r="P13" s="23" t="str">
        <v/>
      </c>
      <c r="Q13" s="23" t="str">
        <v/>
      </c>
      <c r="R13" s="23" t="str">
        <v/>
      </c>
      <c r="S13" s="23" t="str">
        <v/>
      </c>
    </row>
    <row r="14" spans="2:19" s="21" customFormat="1" ht="70" customHeight="1" x14ac:dyDescent="0.35">
      <c r="B14" s="23" t="str">
        <v>Estratégia Digital Nacional (EDN)</v>
      </c>
      <c r="C14" s="89" t="str">
        <v/>
      </c>
      <c r="D14" s="23">
        <v>18</v>
      </c>
      <c r="E14" s="23" t="str">
        <v>Até 2030, garantir que 100% dos serviços públicos, suscetíveis de serem prestados de forma digital, são disponibilizados por essa via.</v>
      </c>
      <c r="F14" s="23" t="str">
        <v>%</v>
      </c>
      <c r="G14" s="23">
        <v>2023</v>
      </c>
      <c r="H14" s="93">
        <v>81.5</v>
      </c>
      <c r="I14" s="23">
        <v>2030</v>
      </c>
      <c r="J14" s="93">
        <v>100</v>
      </c>
      <c r="K14" s="23" t="str">
        <v>I&amp;D E INOVAÇÃO</v>
      </c>
      <c r="L14" s="23" t="str">
        <v>ODS 16 | PAZ, JUSTIÇA E INSTITUIÇÕES EFICAZES</v>
      </c>
      <c r="M14" s="23" t="str">
        <v>Vigente</v>
      </c>
      <c r="N14" s="23" t="str">
        <v/>
      </c>
      <c r="O14" s="23" t="str">
        <v/>
      </c>
      <c r="P14" s="23" t="str">
        <v/>
      </c>
      <c r="Q14" s="23" t="str">
        <v/>
      </c>
      <c r="R14" s="23" t="str">
        <v/>
      </c>
      <c r="S14" s="23" t="str">
        <v/>
      </c>
    </row>
    <row r="15" spans="2:19" s="21" customFormat="1" ht="70" customHeight="1" x14ac:dyDescent="0.35">
      <c r="B15" s="23" t="str">
        <v>Estratégia Portugal 2030</v>
      </c>
      <c r="C15" s="89" t="str">
        <v>Plano de Recuperação e Resiliência (PRR) | Estratégia Digital Nacional (EDN) | Pacto de Competências Digitais para 2026-2030</v>
      </c>
      <c r="D15" s="23">
        <v>156</v>
      </c>
      <c r="E15" s="23" t="str">
        <v>Até 2030, atingir uma percentagem de indivíduos com competências digitais básicas ou mais do que básicas de 80%.</v>
      </c>
      <c r="F15" s="23" t="str">
        <v>%</v>
      </c>
      <c r="G15" s="23">
        <v>2023</v>
      </c>
      <c r="H15" s="93">
        <v>56</v>
      </c>
      <c r="I15" s="23">
        <v>2030</v>
      </c>
      <c r="J15" s="93">
        <v>80</v>
      </c>
      <c r="K15" s="23" t="str">
        <v>I&amp;D E INOVAÇÃO</v>
      </c>
      <c r="L15" s="23" t="str">
        <v>ODS 4 | EDUCAÇÃO DE QUALIDADE</v>
      </c>
      <c r="M15" s="23" t="str">
        <v>Vigente</v>
      </c>
      <c r="N15" s="23" t="str">
        <v/>
      </c>
      <c r="O15" s="23" t="str">
        <v/>
      </c>
      <c r="P15" s="23" t="str">
        <v/>
      </c>
      <c r="Q15" s="23" t="str">
        <v/>
      </c>
      <c r="R15" s="23" t="str">
        <v/>
      </c>
      <c r="S15" s="23" t="str">
        <v/>
      </c>
    </row>
    <row r="16" spans="2:19" s="21" customFormat="1" ht="70" customHeight="1" x14ac:dyDescent="0.35">
      <c r="B16" s="23"/>
      <c r="C16" s="89"/>
      <c r="D16" s="23"/>
      <c r="E16" s="23"/>
      <c r="F16" s="23"/>
      <c r="G16" s="23"/>
      <c r="H16" s="93"/>
      <c r="I16" s="23"/>
      <c r="J16" s="93"/>
      <c r="K16" s="23"/>
      <c r="L16" s="23"/>
      <c r="M16" s="23"/>
      <c r="N16" s="23"/>
      <c r="O16" s="23"/>
      <c r="P16" s="23"/>
      <c r="Q16" s="23"/>
      <c r="R16" s="23"/>
      <c r="S16" s="23"/>
    </row>
    <row r="17" spans="2:19" s="21" customFormat="1" ht="70" customHeight="1" x14ac:dyDescent="0.35">
      <c r="B17" s="23"/>
      <c r="C17" s="89"/>
      <c r="D17" s="23"/>
      <c r="E17" s="23"/>
      <c r="F17" s="23"/>
      <c r="G17" s="23"/>
      <c r="H17" s="95"/>
      <c r="I17" s="23"/>
      <c r="J17" s="95"/>
      <c r="K17" s="23"/>
      <c r="L17" s="23"/>
      <c r="M17" s="23"/>
      <c r="N17" s="23"/>
      <c r="O17" s="23"/>
      <c r="P17" s="23"/>
      <c r="Q17" s="23"/>
      <c r="R17" s="23"/>
      <c r="S17" s="23"/>
    </row>
    <row r="18" spans="2:19" s="21" customFormat="1" ht="70" customHeight="1" x14ac:dyDescent="0.35">
      <c r="B18" s="23"/>
      <c r="C18" s="89"/>
      <c r="D18" s="23"/>
      <c r="E18" s="23"/>
      <c r="F18" s="23"/>
      <c r="G18" s="23"/>
      <c r="H18" s="93"/>
      <c r="I18" s="23"/>
      <c r="J18" s="95"/>
      <c r="K18" s="23"/>
      <c r="L18" s="23"/>
      <c r="M18" s="23"/>
      <c r="N18" s="23"/>
      <c r="O18" s="23"/>
      <c r="P18" s="23"/>
      <c r="Q18" s="23"/>
      <c r="R18" s="23"/>
      <c r="S18" s="23"/>
    </row>
    <row r="19" spans="2:19" s="21" customFormat="1" ht="14" x14ac:dyDescent="0.35">
      <c r="B19" s="23"/>
      <c r="C19" s="89"/>
      <c r="D19" s="23"/>
      <c r="E19" s="23"/>
      <c r="F19" s="23"/>
      <c r="G19" s="23"/>
      <c r="H19" s="93"/>
      <c r="I19" s="23"/>
      <c r="J19" s="93"/>
      <c r="K19" s="23"/>
      <c r="L19" s="23"/>
      <c r="M19" s="23"/>
      <c r="N19" s="23"/>
      <c r="O19" s="23"/>
      <c r="P19" s="23"/>
      <c r="Q19" s="23"/>
      <c r="R19" s="23"/>
      <c r="S19" s="23"/>
    </row>
    <row r="20" spans="2:19" s="21" customFormat="1" ht="70" customHeight="1" x14ac:dyDescent="0.35">
      <c r="B20" s="23"/>
      <c r="C20" s="89"/>
      <c r="D20" s="23"/>
      <c r="E20" s="23"/>
      <c r="F20" s="23"/>
      <c r="G20" s="23"/>
      <c r="H20" s="93"/>
      <c r="I20" s="23"/>
      <c r="J20" s="93"/>
      <c r="K20" s="23"/>
      <c r="L20" s="23"/>
      <c r="M20" s="23"/>
      <c r="N20" s="23"/>
      <c r="O20" s="23"/>
      <c r="P20" s="23"/>
      <c r="Q20" s="23"/>
      <c r="R20" s="23"/>
      <c r="S20" s="23"/>
    </row>
    <row r="21" spans="2:19" s="21" customFormat="1" ht="70" customHeight="1" x14ac:dyDescent="0.35">
      <c r="B21" s="23"/>
      <c r="C21" s="89"/>
      <c r="D21" s="23"/>
      <c r="E21" s="23"/>
      <c r="F21" s="23"/>
      <c r="G21" s="23"/>
      <c r="H21" s="93"/>
      <c r="I21" s="23"/>
      <c r="J21" s="93"/>
      <c r="K21" s="23"/>
      <c r="L21" s="23"/>
      <c r="M21" s="23"/>
      <c r="N21" s="23"/>
      <c r="O21" s="23"/>
      <c r="P21" s="23"/>
      <c r="Q21" s="23"/>
      <c r="R21" s="23"/>
      <c r="S21" s="23"/>
    </row>
    <row r="22" spans="2:19" s="21" customFormat="1" ht="70" customHeight="1" x14ac:dyDescent="0.35">
      <c r="B22" s="23"/>
      <c r="C22" s="89"/>
      <c r="D22" s="23"/>
      <c r="E22" s="23"/>
      <c r="F22" s="23"/>
      <c r="G22" s="23"/>
      <c r="H22" s="93"/>
      <c r="I22" s="23"/>
      <c r="J22" s="93"/>
      <c r="K22" s="23"/>
      <c r="L22" s="23"/>
      <c r="M22" s="23"/>
      <c r="N22" s="23"/>
      <c r="O22" s="23"/>
      <c r="P22" s="23"/>
      <c r="Q22" s="23"/>
      <c r="R22" s="23"/>
      <c r="S22" s="23"/>
    </row>
    <row r="23" spans="2:19" s="21" customFormat="1" ht="70" customHeight="1" x14ac:dyDescent="0.35">
      <c r="B23" s="23"/>
      <c r="C23" s="89"/>
      <c r="D23" s="23"/>
      <c r="E23" s="23"/>
      <c r="F23" s="23"/>
      <c r="G23" s="23"/>
      <c r="H23" s="93"/>
      <c r="I23" s="23"/>
      <c r="J23" s="93"/>
      <c r="K23" s="23"/>
      <c r="L23" s="23"/>
      <c r="M23" s="23"/>
      <c r="N23" s="23"/>
      <c r="O23" s="23"/>
      <c r="P23" s="23"/>
      <c r="Q23" s="23"/>
      <c r="R23" s="23"/>
      <c r="S23" s="23"/>
    </row>
    <row r="24" spans="2:19" s="21" customFormat="1" ht="70" customHeight="1" x14ac:dyDescent="0.35">
      <c r="B24" s="23"/>
      <c r="C24" s="89"/>
      <c r="D24" s="23"/>
      <c r="E24" s="23"/>
      <c r="F24" s="23"/>
      <c r="G24" s="23"/>
      <c r="H24" s="93"/>
      <c r="I24" s="23"/>
      <c r="J24" s="93"/>
      <c r="K24" s="23"/>
      <c r="L24" s="23"/>
      <c r="M24" s="23"/>
      <c r="N24" s="23"/>
      <c r="O24" s="23"/>
      <c r="P24" s="23"/>
      <c r="Q24" s="23"/>
      <c r="R24" s="23"/>
      <c r="S24" s="23"/>
    </row>
    <row r="25" spans="2:19" s="21" customFormat="1" ht="70" customHeight="1" x14ac:dyDescent="0.35">
      <c r="B25" s="23"/>
      <c r="C25" s="89"/>
      <c r="D25" s="23"/>
      <c r="E25" s="23"/>
      <c r="F25" s="23"/>
      <c r="G25" s="23"/>
      <c r="H25" s="93"/>
      <c r="I25" s="23"/>
      <c r="J25" s="93"/>
      <c r="K25" s="23"/>
      <c r="L25" s="23"/>
      <c r="M25" s="23"/>
      <c r="N25" s="23"/>
      <c r="O25" s="23"/>
      <c r="P25" s="23"/>
      <c r="Q25" s="23"/>
      <c r="R25" s="23"/>
      <c r="S25" s="23"/>
    </row>
    <row r="26" spans="2:19" s="21" customFormat="1" ht="70" customHeight="1" x14ac:dyDescent="0.35">
      <c r="B26" s="23"/>
      <c r="C26" s="89"/>
      <c r="D26" s="23"/>
      <c r="E26" s="23"/>
      <c r="F26" s="23"/>
      <c r="G26" s="23"/>
      <c r="H26" s="93"/>
      <c r="I26" s="23"/>
      <c r="J26" s="93"/>
      <c r="K26" s="23"/>
      <c r="L26" s="23"/>
      <c r="M26" s="23"/>
      <c r="N26" s="23"/>
      <c r="O26" s="23"/>
      <c r="P26" s="23"/>
      <c r="Q26" s="23"/>
      <c r="R26" s="23"/>
      <c r="S26" s="23"/>
    </row>
    <row r="27" spans="2:19" s="21" customFormat="1" ht="70" customHeight="1" x14ac:dyDescent="0.35">
      <c r="B27" s="23"/>
      <c r="C27" s="89"/>
      <c r="D27" s="23"/>
      <c r="E27" s="23"/>
      <c r="F27" s="23"/>
      <c r="G27" s="23"/>
      <c r="H27" s="93"/>
      <c r="I27" s="23"/>
      <c r="J27" s="93"/>
      <c r="K27" s="23"/>
      <c r="L27" s="23"/>
      <c r="M27" s="23"/>
      <c r="N27" s="23"/>
      <c r="O27" s="23"/>
      <c r="P27" s="23"/>
      <c r="Q27" s="23"/>
      <c r="R27" s="23"/>
      <c r="S27" s="23"/>
    </row>
    <row r="28" spans="2:19" s="21" customFormat="1" ht="70" customHeight="1" x14ac:dyDescent="0.35">
      <c r="B28" s="23"/>
      <c r="C28" s="89"/>
      <c r="D28" s="23"/>
      <c r="E28" s="23"/>
      <c r="F28" s="23"/>
      <c r="G28" s="23"/>
      <c r="H28" s="93"/>
      <c r="I28" s="23"/>
      <c r="J28" s="93"/>
      <c r="K28" s="23"/>
      <c r="L28" s="23"/>
      <c r="M28" s="23"/>
      <c r="N28" s="23"/>
      <c r="O28" s="23"/>
      <c r="P28" s="23"/>
      <c r="Q28" s="23"/>
      <c r="R28" s="23"/>
      <c r="S28" s="23"/>
    </row>
    <row r="29" spans="2:19" s="21" customFormat="1" ht="70" customHeight="1" x14ac:dyDescent="0.35">
      <c r="B29" s="23"/>
      <c r="C29" s="89"/>
      <c r="D29" s="23"/>
      <c r="E29" s="23"/>
      <c r="F29" s="23"/>
      <c r="G29" s="23"/>
      <c r="H29" s="93"/>
      <c r="I29" s="23"/>
      <c r="J29" s="93"/>
      <c r="K29" s="23"/>
      <c r="L29" s="23"/>
      <c r="M29" s="23"/>
      <c r="N29" s="23"/>
      <c r="O29" s="23"/>
      <c r="P29" s="23"/>
      <c r="Q29" s="23"/>
      <c r="R29" s="23"/>
      <c r="S29" s="23"/>
    </row>
    <row r="30" spans="2:19" s="21" customFormat="1" ht="70" customHeight="1" x14ac:dyDescent="0.35">
      <c r="B30" s="23"/>
      <c r="C30" s="89"/>
      <c r="D30" s="23"/>
      <c r="E30" s="23"/>
      <c r="F30" s="23"/>
      <c r="G30" s="23"/>
      <c r="H30" s="93"/>
      <c r="I30" s="23"/>
      <c r="J30" s="93"/>
      <c r="K30" s="23"/>
      <c r="L30" s="23"/>
      <c r="M30" s="23"/>
      <c r="N30" s="23"/>
      <c r="O30" s="23"/>
      <c r="P30" s="23"/>
      <c r="Q30" s="23"/>
      <c r="R30" s="23"/>
      <c r="S30" s="23"/>
    </row>
    <row r="31" spans="2:19" s="21" customFormat="1" ht="14" x14ac:dyDescent="0.35">
      <c r="B31" s="23"/>
      <c r="C31" s="89"/>
      <c r="D31" s="23"/>
      <c r="E31" s="23"/>
      <c r="F31" s="23"/>
      <c r="G31" s="23"/>
      <c r="H31" s="93"/>
      <c r="I31" s="23"/>
      <c r="J31" s="93"/>
      <c r="K31" s="23"/>
      <c r="L31" s="23"/>
      <c r="M31" s="23"/>
      <c r="N31" s="23"/>
      <c r="O31" s="23"/>
      <c r="P31" s="23"/>
      <c r="Q31" s="23"/>
      <c r="R31" s="23"/>
      <c r="S31" s="23"/>
    </row>
    <row r="32" spans="2:19" s="21" customFormat="1" ht="14" x14ac:dyDescent="0.35">
      <c r="B32" s="23"/>
      <c r="C32" s="89"/>
      <c r="D32" s="23"/>
      <c r="E32" s="23"/>
      <c r="F32" s="23"/>
      <c r="G32" s="23"/>
      <c r="H32" s="93"/>
      <c r="I32" s="23"/>
      <c r="J32" s="93"/>
      <c r="K32" s="23"/>
      <c r="L32" s="23"/>
      <c r="M32" s="23"/>
      <c r="N32" s="23"/>
      <c r="O32" s="23"/>
      <c r="P32" s="23"/>
      <c r="Q32" s="23"/>
      <c r="R32" s="23"/>
      <c r="S32" s="23"/>
    </row>
    <row r="33" spans="2:19" s="21" customFormat="1" ht="70" customHeight="1" x14ac:dyDescent="0.35">
      <c r="B33" s="23"/>
      <c r="C33" s="89"/>
      <c r="D33" s="23"/>
      <c r="E33" s="23"/>
      <c r="F33" s="23"/>
      <c r="G33" s="23"/>
      <c r="H33" s="93"/>
      <c r="I33" s="23"/>
      <c r="J33" s="93"/>
      <c r="K33" s="23"/>
      <c r="L33" s="23"/>
      <c r="M33" s="23"/>
      <c r="N33" s="23"/>
      <c r="O33" s="23"/>
      <c r="P33" s="23"/>
      <c r="Q33" s="23"/>
      <c r="R33" s="23"/>
      <c r="S33" s="23"/>
    </row>
    <row r="34" spans="2:19" s="21" customFormat="1" ht="70" customHeight="1" x14ac:dyDescent="0.35">
      <c r="B34" s="23"/>
      <c r="C34" s="89"/>
      <c r="D34" s="23"/>
      <c r="E34" s="23"/>
      <c r="F34" s="23"/>
      <c r="G34" s="23"/>
      <c r="H34" s="93"/>
      <c r="I34" s="23"/>
      <c r="J34" s="93"/>
      <c r="K34" s="23"/>
      <c r="L34" s="23"/>
      <c r="M34" s="23"/>
      <c r="N34" s="23"/>
      <c r="O34" s="23"/>
      <c r="P34" s="23"/>
      <c r="Q34" s="23"/>
      <c r="R34" s="23"/>
      <c r="S34" s="23"/>
    </row>
    <row r="35" spans="2:19" s="21" customFormat="1" ht="70" customHeight="1" x14ac:dyDescent="0.35">
      <c r="B35" s="23"/>
      <c r="C35" s="89"/>
      <c r="D35" s="23"/>
      <c r="E35" s="23"/>
      <c r="F35" s="23"/>
      <c r="G35" s="23"/>
      <c r="H35" s="93"/>
      <c r="I35" s="23"/>
      <c r="J35" s="93"/>
      <c r="K35" s="23"/>
      <c r="L35" s="23"/>
      <c r="M35" s="23"/>
      <c r="N35" s="23"/>
      <c r="O35" s="23"/>
      <c r="P35" s="23"/>
      <c r="Q35" s="23"/>
      <c r="R35" s="23"/>
      <c r="S35" s="23"/>
    </row>
    <row r="36" spans="2:19" s="21" customFormat="1" ht="70" customHeight="1" x14ac:dyDescent="0.35">
      <c r="B36" s="23"/>
      <c r="C36" s="89"/>
      <c r="D36" s="23"/>
      <c r="E36" s="23"/>
      <c r="F36" s="23"/>
      <c r="G36" s="23"/>
      <c r="H36" s="93"/>
      <c r="I36" s="23"/>
      <c r="J36" s="93"/>
      <c r="K36" s="23"/>
      <c r="L36" s="23"/>
      <c r="M36" s="23"/>
      <c r="N36" s="23"/>
      <c r="O36" s="23"/>
      <c r="P36" s="23"/>
      <c r="Q36" s="23"/>
      <c r="R36" s="23"/>
      <c r="S36" s="23"/>
    </row>
    <row r="37" spans="2:19" s="21" customFormat="1" ht="70" customHeight="1" x14ac:dyDescent="0.35">
      <c r="B37" s="23"/>
      <c r="C37" s="89"/>
      <c r="D37" s="23"/>
      <c r="E37" s="23"/>
      <c r="F37" s="23"/>
      <c r="G37" s="23"/>
      <c r="H37" s="93"/>
      <c r="I37" s="23"/>
      <c r="J37" s="93"/>
      <c r="K37" s="23"/>
      <c r="L37" s="23"/>
      <c r="M37" s="23"/>
      <c r="N37" s="23"/>
      <c r="O37" s="23"/>
      <c r="P37" s="23"/>
      <c r="Q37" s="23"/>
      <c r="R37" s="23"/>
      <c r="S37" s="23"/>
    </row>
    <row r="38" spans="2:19" s="21" customFormat="1" ht="70" customHeight="1" x14ac:dyDescent="0.35">
      <c r="B38" s="23"/>
      <c r="C38" s="89"/>
      <c r="D38" s="23"/>
      <c r="E38" s="23"/>
      <c r="F38" s="23"/>
      <c r="G38" s="23"/>
      <c r="H38" s="93"/>
      <c r="I38" s="23"/>
      <c r="J38" s="93"/>
      <c r="K38" s="23"/>
      <c r="L38" s="23"/>
      <c r="M38" s="23"/>
      <c r="N38" s="23"/>
      <c r="O38" s="23"/>
      <c r="P38" s="23"/>
      <c r="Q38" s="23"/>
      <c r="R38" s="23"/>
      <c r="S38" s="23"/>
    </row>
    <row r="39" spans="2:19" s="21" customFormat="1" ht="97" customHeight="1" x14ac:dyDescent="0.35">
      <c r="B39" s="23"/>
      <c r="C39" s="89"/>
      <c r="D39" s="23"/>
      <c r="E39" s="23"/>
      <c r="F39" s="23"/>
      <c r="G39" s="23"/>
      <c r="H39" s="93"/>
      <c r="I39" s="23"/>
      <c r="J39" s="93"/>
      <c r="K39" s="23"/>
      <c r="L39" s="23"/>
      <c r="M39" s="23"/>
      <c r="N39" s="23"/>
      <c r="O39" s="23"/>
      <c r="P39" s="23"/>
      <c r="Q39" s="23"/>
      <c r="R39" s="23"/>
      <c r="S39" s="23"/>
    </row>
    <row r="40" spans="2:19" s="21" customFormat="1" ht="97.5" customHeight="1" x14ac:dyDescent="0.35">
      <c r="B40" s="23"/>
      <c r="C40" s="89"/>
      <c r="D40" s="23"/>
      <c r="E40" s="23"/>
      <c r="F40" s="23"/>
      <c r="G40" s="23"/>
      <c r="H40" s="93"/>
      <c r="I40" s="23"/>
      <c r="J40" s="93"/>
      <c r="K40" s="23"/>
      <c r="L40" s="23"/>
      <c r="M40" s="23"/>
      <c r="N40" s="23"/>
      <c r="O40" s="23"/>
      <c r="P40" s="23"/>
      <c r="Q40" s="23"/>
      <c r="R40" s="23"/>
      <c r="S40" s="23"/>
    </row>
    <row r="41" spans="2:19" s="21" customFormat="1" ht="70" customHeight="1" x14ac:dyDescent="0.35">
      <c r="B41" s="23"/>
      <c r="C41" s="89"/>
      <c r="D41" s="23"/>
      <c r="E41" s="23"/>
      <c r="F41" s="23"/>
      <c r="G41" s="23"/>
      <c r="H41" s="93"/>
      <c r="I41" s="23"/>
      <c r="J41" s="93"/>
      <c r="K41" s="23"/>
      <c r="L41" s="23"/>
      <c r="M41" s="23"/>
      <c r="N41" s="23"/>
      <c r="O41" s="23"/>
      <c r="P41" s="23"/>
      <c r="Q41" s="23"/>
      <c r="R41" s="23"/>
      <c r="S41" s="23"/>
    </row>
    <row r="42" spans="2:19" s="21" customFormat="1" ht="70" customHeight="1" x14ac:dyDescent="0.35">
      <c r="B42" s="23"/>
      <c r="C42" s="89"/>
      <c r="D42" s="23"/>
      <c r="E42" s="23"/>
      <c r="F42" s="23"/>
      <c r="G42" s="23"/>
      <c r="H42" s="93"/>
      <c r="I42" s="23"/>
      <c r="J42" s="93"/>
      <c r="K42" s="23"/>
      <c r="L42" s="23"/>
      <c r="M42" s="23"/>
      <c r="N42" s="23"/>
      <c r="O42" s="23"/>
      <c r="P42" s="23"/>
      <c r="Q42" s="23"/>
      <c r="R42" s="23"/>
      <c r="S42" s="23"/>
    </row>
    <row r="43" spans="2:19" s="21" customFormat="1" ht="70" customHeight="1" x14ac:dyDescent="0.35">
      <c r="B43" s="23"/>
      <c r="C43" s="89"/>
      <c r="D43" s="23"/>
      <c r="E43" s="23"/>
      <c r="F43" s="23"/>
      <c r="G43" s="23"/>
      <c r="H43" s="93"/>
      <c r="I43" s="23"/>
      <c r="J43" s="93"/>
      <c r="K43" s="23"/>
      <c r="L43" s="23"/>
      <c r="M43" s="23"/>
      <c r="N43" s="23"/>
      <c r="O43" s="23"/>
      <c r="P43" s="23"/>
      <c r="Q43" s="23"/>
      <c r="R43" s="23"/>
      <c r="S43" s="23"/>
    </row>
    <row r="44" spans="2:19" s="21" customFormat="1" ht="70" customHeight="1" x14ac:dyDescent="0.35">
      <c r="B44" s="23"/>
      <c r="C44" s="89"/>
      <c r="D44" s="23"/>
      <c r="E44" s="23"/>
      <c r="F44" s="23"/>
      <c r="G44" s="23"/>
      <c r="H44" s="93"/>
      <c r="I44" s="23"/>
      <c r="J44" s="93"/>
      <c r="K44" s="23"/>
      <c r="L44" s="23"/>
      <c r="M44" s="23"/>
      <c r="N44" s="23"/>
      <c r="O44" s="23"/>
      <c r="P44" s="23"/>
      <c r="Q44" s="23"/>
      <c r="R44" s="23"/>
      <c r="S44" s="23"/>
    </row>
    <row r="45" spans="2:19" s="21" customFormat="1" ht="70" customHeight="1" x14ac:dyDescent="0.35">
      <c r="B45" s="23"/>
      <c r="C45" s="89"/>
      <c r="D45" s="23"/>
      <c r="E45" s="23"/>
      <c r="F45" s="23"/>
      <c r="G45" s="23"/>
      <c r="H45" s="93"/>
      <c r="I45" s="23"/>
      <c r="J45" s="93"/>
      <c r="K45" s="23"/>
      <c r="L45" s="23"/>
      <c r="M45" s="23"/>
      <c r="N45" s="23"/>
      <c r="O45" s="23"/>
      <c r="P45" s="23"/>
      <c r="Q45" s="23"/>
      <c r="R45" s="23"/>
      <c r="S45" s="23"/>
    </row>
    <row r="46" spans="2:19" s="21" customFormat="1" ht="70" customHeight="1" x14ac:dyDescent="0.35">
      <c r="B46" s="23"/>
      <c r="C46" s="89"/>
      <c r="D46" s="23"/>
      <c r="E46" s="23"/>
      <c r="F46" s="23"/>
      <c r="G46" s="23"/>
      <c r="H46" s="93"/>
      <c r="I46" s="23"/>
      <c r="J46" s="93"/>
      <c r="K46" s="23"/>
      <c r="L46" s="23"/>
      <c r="M46" s="23"/>
      <c r="N46" s="23"/>
      <c r="O46" s="23"/>
      <c r="P46" s="23"/>
      <c r="Q46" s="23"/>
      <c r="R46" s="23"/>
      <c r="S46" s="23"/>
    </row>
    <row r="47" spans="2:19" s="21" customFormat="1" ht="70" customHeight="1" x14ac:dyDescent="0.35">
      <c r="B47" s="23"/>
      <c r="C47" s="89"/>
      <c r="D47" s="23"/>
      <c r="E47" s="23"/>
      <c r="F47" s="23"/>
      <c r="G47" s="23"/>
      <c r="H47" s="93"/>
      <c r="I47" s="23"/>
      <c r="J47" s="93"/>
      <c r="K47" s="23"/>
      <c r="L47" s="23"/>
      <c r="M47" s="23"/>
      <c r="N47" s="23"/>
      <c r="O47" s="23"/>
      <c r="P47" s="23"/>
      <c r="Q47" s="23"/>
      <c r="R47" s="23"/>
      <c r="S47" s="23"/>
    </row>
    <row r="48" spans="2:19" s="21" customFormat="1" ht="70" customHeight="1" x14ac:dyDescent="0.35">
      <c r="B48" s="23"/>
      <c r="C48" s="89"/>
      <c r="D48" s="23"/>
      <c r="E48" s="23"/>
      <c r="F48" s="23"/>
      <c r="G48" s="23"/>
      <c r="H48" s="93"/>
      <c r="I48" s="23"/>
      <c r="J48" s="93"/>
      <c r="K48" s="23"/>
      <c r="L48" s="23"/>
      <c r="M48" s="23"/>
      <c r="N48" s="23"/>
      <c r="O48" s="23"/>
      <c r="P48" s="23"/>
      <c r="Q48" s="23"/>
      <c r="R48" s="23"/>
      <c r="S48" s="23"/>
    </row>
    <row r="49" spans="2:19" s="21" customFormat="1" ht="70" customHeight="1" x14ac:dyDescent="0.35">
      <c r="B49" s="23"/>
      <c r="C49" s="89"/>
      <c r="D49" s="23"/>
      <c r="E49" s="23"/>
      <c r="F49" s="23"/>
      <c r="G49" s="23"/>
      <c r="H49" s="93"/>
      <c r="I49" s="23"/>
      <c r="J49" s="93"/>
      <c r="K49" s="23"/>
      <c r="L49" s="23"/>
      <c r="M49" s="23"/>
      <c r="N49" s="23"/>
      <c r="O49" s="23"/>
      <c r="P49" s="23"/>
      <c r="Q49" s="23"/>
      <c r="R49" s="23"/>
      <c r="S49" s="23"/>
    </row>
    <row r="50" spans="2:19" s="21" customFormat="1" ht="70" customHeight="1" x14ac:dyDescent="0.35">
      <c r="B50" s="23"/>
      <c r="C50" s="89"/>
      <c r="D50" s="23"/>
      <c r="E50" s="23"/>
      <c r="F50" s="23"/>
      <c r="G50" s="23"/>
      <c r="H50" s="93"/>
      <c r="I50" s="23"/>
      <c r="J50" s="93"/>
      <c r="K50" s="23"/>
      <c r="L50" s="23"/>
      <c r="M50" s="23"/>
      <c r="N50" s="23"/>
      <c r="O50" s="23"/>
      <c r="P50" s="23"/>
      <c r="Q50" s="23"/>
      <c r="R50" s="23"/>
      <c r="S50" s="23"/>
    </row>
    <row r="51" spans="2:19" s="21" customFormat="1" ht="70" customHeight="1" x14ac:dyDescent="0.35">
      <c r="B51" s="23"/>
      <c r="C51" s="89"/>
      <c r="D51" s="23"/>
      <c r="E51" s="23"/>
      <c r="F51" s="23"/>
      <c r="G51" s="23"/>
      <c r="H51" s="93"/>
      <c r="I51" s="23"/>
      <c r="J51" s="93"/>
      <c r="K51" s="23"/>
      <c r="L51" s="23"/>
      <c r="M51" s="23"/>
      <c r="N51" s="23"/>
      <c r="O51" s="23"/>
      <c r="P51" s="23"/>
      <c r="Q51" s="23"/>
      <c r="R51" s="23"/>
      <c r="S51" s="23"/>
    </row>
    <row r="52" spans="2:19" s="21" customFormat="1" ht="70" customHeight="1" x14ac:dyDescent="0.35">
      <c r="B52" s="23"/>
      <c r="C52" s="89"/>
      <c r="D52" s="23"/>
      <c r="E52" s="23"/>
      <c r="F52" s="23"/>
      <c r="G52" s="23"/>
      <c r="H52" s="93"/>
      <c r="I52" s="23"/>
      <c r="J52" s="93"/>
      <c r="K52" s="23"/>
      <c r="L52" s="23"/>
      <c r="M52" s="23"/>
      <c r="N52" s="23"/>
      <c r="O52" s="23"/>
      <c r="P52" s="23"/>
      <c r="Q52" s="23"/>
      <c r="R52" s="23"/>
      <c r="S52" s="23"/>
    </row>
    <row r="53" spans="2:19" s="21" customFormat="1" ht="119" customHeight="1" x14ac:dyDescent="0.35">
      <c r="B53" s="23"/>
      <c r="C53" s="89"/>
      <c r="D53" s="23"/>
      <c r="E53" s="23"/>
      <c r="F53" s="23"/>
      <c r="G53" s="23"/>
      <c r="H53" s="93"/>
      <c r="I53" s="23"/>
      <c r="J53" s="93"/>
      <c r="K53" s="23"/>
      <c r="L53" s="23"/>
      <c r="M53" s="23"/>
      <c r="N53" s="23"/>
      <c r="O53" s="23"/>
      <c r="P53" s="23"/>
      <c r="Q53" s="23"/>
      <c r="R53" s="23"/>
      <c r="S53" s="23"/>
    </row>
    <row r="54" spans="2:19" s="21" customFormat="1" ht="70" customHeight="1" x14ac:dyDescent="0.35">
      <c r="B54" s="23"/>
      <c r="C54" s="89"/>
      <c r="D54" s="23"/>
      <c r="E54" s="23"/>
      <c r="F54" s="23"/>
      <c r="G54" s="23"/>
      <c r="H54" s="93"/>
      <c r="I54" s="23"/>
      <c r="J54" s="93"/>
      <c r="K54" s="23"/>
      <c r="L54" s="23"/>
      <c r="M54" s="23"/>
      <c r="N54" s="23"/>
      <c r="O54" s="23"/>
      <c r="P54" s="23"/>
      <c r="Q54" s="23"/>
      <c r="R54" s="23"/>
      <c r="S54" s="23"/>
    </row>
    <row r="55" spans="2:19" s="21" customFormat="1" ht="70" customHeight="1" x14ac:dyDescent="0.35">
      <c r="B55" s="23"/>
      <c r="C55" s="89"/>
      <c r="D55" s="23"/>
      <c r="E55" s="23"/>
      <c r="F55" s="23"/>
      <c r="G55" s="23"/>
      <c r="H55" s="93"/>
      <c r="I55" s="23"/>
      <c r="J55" s="93"/>
      <c r="K55" s="23"/>
      <c r="L55" s="23"/>
      <c r="M55" s="23"/>
      <c r="N55" s="23"/>
      <c r="O55" s="23"/>
      <c r="P55" s="23"/>
      <c r="Q55" s="23"/>
      <c r="R55" s="23"/>
      <c r="S55" s="23"/>
    </row>
    <row r="56" spans="2:19" s="21" customFormat="1" ht="70" customHeight="1" x14ac:dyDescent="0.35">
      <c r="B56" s="23"/>
      <c r="C56" s="89"/>
      <c r="D56" s="23"/>
      <c r="E56" s="23"/>
      <c r="F56" s="23"/>
      <c r="G56" s="23"/>
      <c r="H56" s="93"/>
      <c r="I56" s="23"/>
      <c r="J56" s="93"/>
      <c r="K56" s="23"/>
      <c r="L56" s="23"/>
      <c r="M56" s="23"/>
      <c r="N56" s="23"/>
      <c r="O56" s="23"/>
      <c r="P56" s="23"/>
      <c r="Q56" s="23"/>
      <c r="R56" s="23"/>
      <c r="S56" s="23"/>
    </row>
    <row r="57" spans="2:19" s="21" customFormat="1" ht="70" customHeight="1" x14ac:dyDescent="0.35">
      <c r="B57" s="23"/>
      <c r="C57" s="89"/>
      <c r="D57" s="23"/>
      <c r="E57" s="23"/>
      <c r="F57" s="23"/>
      <c r="G57" s="23"/>
      <c r="H57" s="93"/>
      <c r="I57" s="23"/>
      <c r="J57" s="93"/>
      <c r="K57" s="23"/>
      <c r="L57" s="23"/>
      <c r="M57" s="23"/>
      <c r="N57" s="23"/>
      <c r="O57" s="23"/>
      <c r="P57" s="23"/>
      <c r="Q57" s="23"/>
      <c r="R57" s="23"/>
      <c r="S57" s="23"/>
    </row>
    <row r="58" spans="2:19" s="21" customFormat="1" ht="70" customHeight="1" x14ac:dyDescent="0.35">
      <c r="B58" s="23"/>
      <c r="C58" s="89"/>
      <c r="D58" s="23"/>
      <c r="E58" s="23"/>
      <c r="F58" s="23"/>
      <c r="G58" s="23"/>
      <c r="H58" s="93"/>
      <c r="I58" s="23"/>
      <c r="J58" s="93"/>
      <c r="K58" s="23"/>
      <c r="L58" s="23"/>
      <c r="M58" s="23"/>
      <c r="N58" s="23"/>
      <c r="O58" s="23"/>
      <c r="P58" s="23"/>
      <c r="Q58" s="23"/>
      <c r="R58" s="23"/>
      <c r="S58" s="23"/>
    </row>
    <row r="59" spans="2:19" s="21" customFormat="1" ht="70" customHeight="1" x14ac:dyDescent="0.35">
      <c r="B59" s="23"/>
      <c r="C59" s="89"/>
      <c r="D59" s="23"/>
      <c r="E59" s="23"/>
      <c r="F59" s="23"/>
      <c r="G59" s="23"/>
      <c r="H59" s="93"/>
      <c r="I59" s="23"/>
      <c r="J59" s="93"/>
      <c r="K59" s="23"/>
      <c r="L59" s="23"/>
      <c r="M59" s="23"/>
      <c r="N59" s="23"/>
      <c r="O59" s="23"/>
      <c r="P59" s="23"/>
      <c r="Q59" s="23"/>
      <c r="R59" s="23"/>
      <c r="S59" s="23"/>
    </row>
    <row r="60" spans="2:19" s="21" customFormat="1" ht="70" customHeight="1" x14ac:dyDescent="0.35">
      <c r="B60" s="23"/>
      <c r="C60" s="89"/>
      <c r="D60" s="23"/>
      <c r="E60" s="23"/>
      <c r="F60" s="23"/>
      <c r="G60" s="23"/>
      <c r="H60" s="93"/>
      <c r="I60" s="23"/>
      <c r="J60" s="93"/>
      <c r="K60" s="23"/>
      <c r="L60" s="23"/>
      <c r="M60" s="23"/>
      <c r="N60" s="23"/>
      <c r="O60" s="23"/>
      <c r="P60" s="23"/>
      <c r="Q60" s="23"/>
      <c r="R60" s="23"/>
      <c r="S60" s="23"/>
    </row>
    <row r="61" spans="2:19" s="21" customFormat="1" ht="70" customHeight="1" x14ac:dyDescent="0.35">
      <c r="B61" s="23"/>
      <c r="C61" s="89"/>
      <c r="D61" s="23"/>
      <c r="E61" s="23"/>
      <c r="F61" s="23"/>
      <c r="G61" s="23"/>
      <c r="H61" s="93"/>
      <c r="I61" s="23"/>
      <c r="J61" s="93"/>
      <c r="K61" s="23"/>
      <c r="L61" s="23"/>
      <c r="M61" s="23"/>
      <c r="N61" s="23"/>
      <c r="O61" s="23"/>
      <c r="P61" s="23"/>
      <c r="Q61" s="23"/>
      <c r="R61" s="23"/>
      <c r="S61" s="23"/>
    </row>
    <row r="62" spans="2:19" s="21" customFormat="1" ht="70" customHeight="1" x14ac:dyDescent="0.35">
      <c r="B62" s="23"/>
      <c r="C62" s="89"/>
      <c r="D62" s="23"/>
      <c r="E62" s="23"/>
      <c r="F62" s="23"/>
      <c r="G62" s="23"/>
      <c r="H62" s="93"/>
      <c r="I62" s="23"/>
      <c r="J62" s="93"/>
      <c r="K62" s="23"/>
      <c r="L62" s="23"/>
      <c r="M62" s="23"/>
      <c r="N62" s="23"/>
      <c r="O62" s="23"/>
      <c r="P62" s="23"/>
      <c r="Q62" s="23"/>
      <c r="R62" s="23"/>
      <c r="S62" s="23"/>
    </row>
    <row r="63" spans="2:19" s="21" customFormat="1" ht="70" customHeight="1" x14ac:dyDescent="0.35">
      <c r="B63" s="23"/>
      <c r="C63" s="89"/>
      <c r="D63" s="23"/>
      <c r="E63" s="23"/>
      <c r="F63" s="23"/>
      <c r="G63" s="23"/>
      <c r="H63" s="93"/>
      <c r="I63" s="23"/>
      <c r="J63" s="93"/>
      <c r="K63" s="23"/>
      <c r="L63" s="23"/>
      <c r="M63" s="23"/>
      <c r="N63" s="23"/>
      <c r="O63" s="23"/>
      <c r="P63" s="23"/>
      <c r="Q63" s="23"/>
      <c r="R63" s="23"/>
      <c r="S63" s="23"/>
    </row>
    <row r="64" spans="2:19" s="21" customFormat="1" ht="70" customHeight="1" x14ac:dyDescent="0.35">
      <c r="B64" s="23"/>
      <c r="C64" s="89"/>
      <c r="D64" s="23"/>
      <c r="E64" s="23"/>
      <c r="F64" s="23"/>
      <c r="G64" s="23"/>
      <c r="H64" s="93"/>
      <c r="I64" s="23"/>
      <c r="J64" s="93"/>
      <c r="K64" s="23"/>
      <c r="L64" s="23"/>
      <c r="M64" s="23"/>
      <c r="N64" s="23"/>
      <c r="O64" s="23"/>
      <c r="P64" s="23"/>
      <c r="Q64" s="23"/>
      <c r="R64" s="23"/>
      <c r="S64" s="23"/>
    </row>
    <row r="65" spans="2:19" s="21" customFormat="1" ht="70" customHeight="1" x14ac:dyDescent="0.35">
      <c r="B65" s="23"/>
      <c r="C65" s="89"/>
      <c r="D65" s="23"/>
      <c r="E65" s="23"/>
      <c r="F65" s="23"/>
      <c r="G65" s="23"/>
      <c r="H65" s="93"/>
      <c r="I65" s="23"/>
      <c r="J65" s="93"/>
      <c r="K65" s="23"/>
      <c r="L65" s="23"/>
      <c r="M65" s="23"/>
      <c r="N65" s="23"/>
      <c r="O65" s="23"/>
      <c r="P65" s="23"/>
      <c r="Q65" s="23"/>
      <c r="R65" s="23"/>
      <c r="S65" s="23"/>
    </row>
    <row r="66" spans="2:19" s="21" customFormat="1" ht="70" customHeight="1" x14ac:dyDescent="0.35">
      <c r="B66" s="23"/>
      <c r="C66" s="89"/>
      <c r="D66" s="23"/>
      <c r="E66" s="23"/>
      <c r="F66" s="23"/>
      <c r="G66" s="23"/>
      <c r="H66" s="93"/>
      <c r="I66" s="23"/>
      <c r="J66" s="93"/>
      <c r="K66" s="23"/>
      <c r="L66" s="23"/>
      <c r="M66" s="23"/>
      <c r="N66" s="23"/>
      <c r="O66" s="23"/>
      <c r="P66" s="23"/>
      <c r="Q66" s="23"/>
      <c r="R66" s="23"/>
      <c r="S66" s="23"/>
    </row>
    <row r="67" spans="2:19" s="21" customFormat="1" ht="70" customHeight="1" x14ac:dyDescent="0.35">
      <c r="B67" s="23"/>
      <c r="C67" s="89"/>
      <c r="D67" s="23"/>
      <c r="E67" s="23"/>
      <c r="F67" s="23"/>
      <c r="G67" s="23"/>
      <c r="H67" s="93"/>
      <c r="I67" s="23"/>
      <c r="J67" s="93"/>
      <c r="K67" s="23"/>
      <c r="L67" s="23"/>
      <c r="M67" s="23"/>
      <c r="N67" s="23"/>
      <c r="O67" s="23"/>
      <c r="P67" s="23"/>
      <c r="Q67" s="23"/>
      <c r="R67" s="23"/>
      <c r="S67" s="23"/>
    </row>
    <row r="68" spans="2:19" s="21" customFormat="1" ht="70" customHeight="1" x14ac:dyDescent="0.35">
      <c r="B68" s="23"/>
      <c r="C68" s="89"/>
      <c r="D68" s="23"/>
      <c r="E68" s="23"/>
      <c r="F68" s="23"/>
      <c r="G68" s="23"/>
      <c r="H68" s="93"/>
      <c r="I68" s="23"/>
      <c r="J68" s="93"/>
      <c r="K68" s="23"/>
      <c r="L68" s="23"/>
      <c r="M68" s="23"/>
      <c r="N68" s="23"/>
      <c r="O68" s="23"/>
      <c r="P68" s="23"/>
      <c r="Q68" s="23"/>
      <c r="R68" s="23"/>
      <c r="S68" s="23"/>
    </row>
    <row r="69" spans="2:19" s="21" customFormat="1" ht="70" customHeight="1" x14ac:dyDescent="0.35">
      <c r="B69" s="23"/>
      <c r="C69" s="89"/>
      <c r="D69" s="23"/>
      <c r="E69" s="23"/>
      <c r="F69" s="23"/>
      <c r="G69" s="23"/>
      <c r="H69" s="93"/>
      <c r="I69" s="23"/>
      <c r="J69" s="93"/>
      <c r="K69" s="23"/>
      <c r="L69" s="23"/>
      <c r="M69" s="23"/>
      <c r="N69" s="23"/>
      <c r="O69" s="23"/>
      <c r="P69" s="23"/>
      <c r="Q69" s="23"/>
      <c r="R69" s="23"/>
      <c r="S69" s="23"/>
    </row>
    <row r="70" spans="2:19" s="21" customFormat="1" ht="70" customHeight="1" x14ac:dyDescent="0.35">
      <c r="B70" s="23"/>
      <c r="C70" s="89"/>
      <c r="D70" s="23"/>
      <c r="E70" s="23"/>
      <c r="F70" s="23"/>
      <c r="G70" s="23"/>
      <c r="H70" s="93"/>
      <c r="I70" s="23"/>
      <c r="J70" s="93"/>
      <c r="K70" s="23"/>
      <c r="L70" s="23"/>
      <c r="M70" s="23"/>
      <c r="N70" s="23"/>
      <c r="O70" s="23"/>
      <c r="P70" s="23"/>
      <c r="Q70" s="23"/>
      <c r="R70" s="23"/>
      <c r="S70" s="23"/>
    </row>
    <row r="71" spans="2:19" s="21" customFormat="1" ht="70" customHeight="1" x14ac:dyDescent="0.35">
      <c r="B71" s="23"/>
      <c r="C71" s="89"/>
      <c r="D71" s="23"/>
      <c r="E71" s="23"/>
      <c r="F71" s="23"/>
      <c r="G71" s="23"/>
      <c r="H71" s="93"/>
      <c r="I71" s="23"/>
      <c r="J71" s="93"/>
      <c r="K71" s="23"/>
      <c r="L71" s="23"/>
      <c r="M71" s="23"/>
      <c r="N71" s="23"/>
      <c r="O71" s="23"/>
      <c r="P71" s="23"/>
      <c r="Q71" s="23"/>
      <c r="R71" s="23"/>
      <c r="S71" s="23"/>
    </row>
    <row r="72" spans="2:19" s="21" customFormat="1" ht="70" customHeight="1" x14ac:dyDescent="0.35">
      <c r="B72" s="23"/>
      <c r="C72" s="89"/>
      <c r="D72" s="23"/>
      <c r="E72" s="23"/>
      <c r="F72" s="23"/>
      <c r="G72" s="23"/>
      <c r="H72" s="93"/>
      <c r="I72" s="23"/>
      <c r="J72" s="93"/>
      <c r="K72" s="23"/>
      <c r="L72" s="23"/>
      <c r="M72" s="23"/>
      <c r="N72" s="23"/>
      <c r="O72" s="23"/>
      <c r="P72" s="23"/>
      <c r="Q72" s="23"/>
      <c r="R72" s="23"/>
      <c r="S72" s="23"/>
    </row>
    <row r="73" spans="2:19" s="21" customFormat="1" ht="70" customHeight="1" x14ac:dyDescent="0.35">
      <c r="B73" s="23"/>
      <c r="C73" s="89"/>
      <c r="D73" s="23"/>
      <c r="E73" s="23"/>
      <c r="F73" s="23"/>
      <c r="G73" s="23"/>
      <c r="H73" s="93"/>
      <c r="I73" s="23"/>
      <c r="J73" s="93"/>
      <c r="K73" s="23"/>
      <c r="L73" s="23"/>
      <c r="M73" s="23"/>
      <c r="N73" s="23"/>
      <c r="O73" s="23"/>
      <c r="P73" s="23"/>
      <c r="Q73" s="23"/>
      <c r="R73" s="23"/>
      <c r="S73" s="23"/>
    </row>
    <row r="74" spans="2:19" s="21" customFormat="1" ht="70" customHeight="1" x14ac:dyDescent="0.35">
      <c r="B74" s="23"/>
      <c r="C74" s="89"/>
      <c r="D74" s="23"/>
      <c r="E74" s="23"/>
      <c r="F74" s="23"/>
      <c r="G74" s="23"/>
      <c r="H74" s="93"/>
      <c r="I74" s="23"/>
      <c r="J74" s="93"/>
      <c r="K74" s="23"/>
      <c r="L74" s="23"/>
      <c r="M74" s="23"/>
      <c r="N74" s="23"/>
      <c r="O74" s="23"/>
      <c r="P74" s="23"/>
      <c r="Q74" s="23"/>
      <c r="R74" s="23"/>
      <c r="S74" s="23"/>
    </row>
    <row r="75" spans="2:19" s="21" customFormat="1" ht="115.5" customHeight="1" x14ac:dyDescent="0.35">
      <c r="B75" s="23"/>
      <c r="C75" s="89"/>
      <c r="D75" s="23"/>
      <c r="E75" s="23"/>
      <c r="F75" s="23"/>
      <c r="G75" s="23"/>
      <c r="H75" s="93"/>
      <c r="I75" s="23"/>
      <c r="J75" s="93"/>
      <c r="K75" s="23"/>
      <c r="L75" s="23"/>
      <c r="M75" s="23"/>
      <c r="N75" s="23"/>
      <c r="O75" s="23"/>
      <c r="P75" s="23"/>
      <c r="Q75" s="23"/>
      <c r="R75" s="23"/>
      <c r="S75" s="23"/>
    </row>
    <row r="76" spans="2:19" s="21" customFormat="1" ht="103.5" customHeight="1" x14ac:dyDescent="0.35">
      <c r="B76" s="23"/>
      <c r="C76" s="89"/>
      <c r="D76" s="23"/>
      <c r="E76" s="23"/>
      <c r="F76" s="23"/>
      <c r="G76" s="23"/>
      <c r="H76" s="93"/>
      <c r="I76" s="23"/>
      <c r="J76" s="93"/>
      <c r="K76" s="23"/>
      <c r="L76" s="23"/>
      <c r="M76" s="23"/>
      <c r="N76" s="23"/>
      <c r="O76" s="23"/>
      <c r="P76" s="23"/>
      <c r="Q76" s="23"/>
      <c r="R76" s="23"/>
      <c r="S76" s="23"/>
    </row>
    <row r="77" spans="2:19" s="21" customFormat="1" ht="14" x14ac:dyDescent="0.35">
      <c r="B77" s="23"/>
      <c r="C77" s="89"/>
      <c r="D77" s="23"/>
      <c r="E77" s="23"/>
      <c r="F77" s="23"/>
      <c r="G77" s="23"/>
      <c r="H77" s="93"/>
      <c r="I77" s="23"/>
      <c r="J77" s="93"/>
      <c r="K77" s="23"/>
      <c r="L77" s="23"/>
      <c r="M77" s="23"/>
      <c r="N77" s="23"/>
      <c r="O77" s="23"/>
      <c r="P77" s="23"/>
      <c r="Q77" s="23"/>
      <c r="R77" s="23"/>
      <c r="S77" s="23"/>
    </row>
    <row r="78" spans="2:19" s="21" customFormat="1" ht="70" customHeight="1" x14ac:dyDescent="0.35">
      <c r="B78" s="23"/>
      <c r="C78" s="89"/>
      <c r="D78" s="23"/>
      <c r="E78" s="23"/>
      <c r="F78" s="23"/>
      <c r="G78" s="23"/>
      <c r="H78" s="93"/>
      <c r="I78" s="23"/>
      <c r="J78" s="93"/>
      <c r="K78" s="23"/>
      <c r="L78" s="23"/>
      <c r="M78" s="23"/>
      <c r="N78" s="23"/>
      <c r="O78" s="23"/>
      <c r="P78" s="23"/>
      <c r="Q78" s="23"/>
      <c r="R78" s="23"/>
      <c r="S78" s="23"/>
    </row>
    <row r="79" spans="2:19" s="21" customFormat="1" ht="70" customHeight="1" x14ac:dyDescent="0.35">
      <c r="B79" s="23"/>
      <c r="C79" s="89"/>
      <c r="D79" s="23"/>
      <c r="E79" s="23"/>
      <c r="F79" s="23"/>
      <c r="G79" s="23"/>
      <c r="H79" s="93"/>
      <c r="I79" s="23"/>
      <c r="J79" s="93"/>
      <c r="K79" s="23"/>
      <c r="L79" s="23"/>
      <c r="M79" s="23"/>
      <c r="N79" s="23"/>
      <c r="O79" s="23"/>
      <c r="P79" s="23"/>
      <c r="Q79" s="23"/>
      <c r="R79" s="23"/>
      <c r="S79" s="23"/>
    </row>
    <row r="80" spans="2:19" s="21" customFormat="1" ht="179" customHeight="1" x14ac:dyDescent="0.35">
      <c r="B80" s="23"/>
      <c r="C80" s="89"/>
      <c r="D80" s="23"/>
      <c r="E80" s="23"/>
      <c r="F80" s="23"/>
      <c r="G80" s="23"/>
      <c r="H80" s="93"/>
      <c r="I80" s="23"/>
      <c r="J80" s="93"/>
      <c r="K80" s="23"/>
      <c r="L80" s="23"/>
      <c r="M80" s="23"/>
      <c r="N80" s="23"/>
      <c r="O80" s="23"/>
      <c r="P80" s="23"/>
      <c r="Q80" s="23"/>
      <c r="R80" s="23"/>
      <c r="S80" s="23"/>
    </row>
    <row r="81" spans="2:19" s="21" customFormat="1" ht="70" customHeight="1" x14ac:dyDescent="0.35">
      <c r="B81" s="23"/>
      <c r="C81" s="89"/>
      <c r="D81" s="23"/>
      <c r="E81" s="23"/>
      <c r="F81" s="23"/>
      <c r="G81" s="23"/>
      <c r="H81" s="93"/>
      <c r="I81" s="23"/>
      <c r="J81" s="93"/>
      <c r="K81" s="23"/>
      <c r="L81" s="23"/>
      <c r="M81" s="23"/>
      <c r="N81" s="23"/>
      <c r="O81" s="23"/>
      <c r="P81" s="23"/>
      <c r="Q81" s="23"/>
      <c r="R81" s="23"/>
      <c r="S81" s="23"/>
    </row>
    <row r="82" spans="2:19" s="21" customFormat="1" ht="70" customHeight="1" x14ac:dyDescent="0.35">
      <c r="B82" s="23"/>
      <c r="C82" s="89"/>
      <c r="D82" s="23"/>
      <c r="E82" s="23"/>
      <c r="F82" s="23"/>
      <c r="G82" s="23"/>
      <c r="H82" s="93"/>
      <c r="I82" s="23"/>
      <c r="J82" s="93"/>
      <c r="K82" s="23"/>
      <c r="L82" s="23"/>
      <c r="M82" s="23"/>
      <c r="N82" s="23"/>
      <c r="O82" s="23"/>
      <c r="P82" s="23"/>
      <c r="Q82" s="23"/>
      <c r="R82" s="23"/>
      <c r="S82" s="23"/>
    </row>
    <row r="83" spans="2:19" s="21" customFormat="1" ht="70" customHeight="1" x14ac:dyDescent="0.35">
      <c r="B83" s="23"/>
      <c r="C83" s="89"/>
      <c r="D83" s="23"/>
      <c r="E83" s="23"/>
      <c r="F83" s="23"/>
      <c r="G83" s="23"/>
      <c r="H83" s="93"/>
      <c r="I83" s="23"/>
      <c r="J83" s="93"/>
      <c r="K83" s="23"/>
      <c r="L83" s="23"/>
      <c r="M83" s="23"/>
      <c r="N83" s="23"/>
      <c r="O83" s="23"/>
      <c r="P83" s="23"/>
      <c r="Q83" s="23"/>
      <c r="R83" s="23"/>
      <c r="S83" s="23"/>
    </row>
    <row r="84" spans="2:19" s="21" customFormat="1" ht="70" customHeight="1" x14ac:dyDescent="0.35">
      <c r="B84" s="23"/>
      <c r="C84" s="89"/>
      <c r="D84" s="23"/>
      <c r="E84" s="23"/>
      <c r="F84" s="23"/>
      <c r="G84" s="23"/>
      <c r="H84" s="93"/>
      <c r="I84" s="23"/>
      <c r="J84" s="93"/>
      <c r="K84" s="23"/>
      <c r="L84" s="23"/>
      <c r="M84" s="23"/>
      <c r="N84" s="23"/>
      <c r="O84" s="23"/>
      <c r="P84" s="23"/>
      <c r="Q84" s="23"/>
      <c r="R84" s="23"/>
      <c r="S84" s="23"/>
    </row>
    <row r="85" spans="2:19" s="21" customFormat="1" ht="70" customHeight="1" x14ac:dyDescent="0.35">
      <c r="B85" s="23"/>
      <c r="C85" s="89"/>
      <c r="D85" s="23"/>
      <c r="E85" s="23"/>
      <c r="F85" s="23"/>
      <c r="G85" s="23"/>
      <c r="H85" s="93"/>
      <c r="I85" s="23"/>
      <c r="J85" s="93"/>
      <c r="K85" s="23"/>
      <c r="L85" s="23"/>
      <c r="M85" s="23"/>
      <c r="N85" s="23"/>
      <c r="O85" s="23"/>
      <c r="P85" s="23"/>
      <c r="Q85" s="23"/>
      <c r="R85" s="23"/>
      <c r="S85" s="23"/>
    </row>
    <row r="86" spans="2:19" s="21" customFormat="1" ht="14" x14ac:dyDescent="0.35">
      <c r="B86" s="23"/>
      <c r="C86" s="89"/>
      <c r="D86" s="23"/>
      <c r="E86" s="23"/>
      <c r="F86" s="23"/>
      <c r="G86" s="23"/>
      <c r="H86" s="93"/>
      <c r="I86" s="23"/>
      <c r="J86" s="93"/>
      <c r="K86" s="23"/>
      <c r="L86" s="23"/>
      <c r="M86" s="23"/>
      <c r="N86" s="23"/>
      <c r="O86" s="23"/>
      <c r="P86" s="23"/>
      <c r="Q86" s="23"/>
      <c r="R86" s="23"/>
      <c r="S86" s="23"/>
    </row>
    <row r="87" spans="2:19" s="21" customFormat="1" ht="70" customHeight="1" x14ac:dyDescent="0.35">
      <c r="B87" s="23"/>
      <c r="C87" s="89"/>
      <c r="D87" s="23"/>
      <c r="E87" s="23"/>
      <c r="F87" s="23"/>
      <c r="G87" s="23"/>
      <c r="H87" s="93"/>
      <c r="I87" s="23"/>
      <c r="J87" s="93"/>
      <c r="K87" s="23"/>
      <c r="L87" s="23"/>
      <c r="M87" s="23"/>
      <c r="N87" s="23"/>
      <c r="O87" s="23"/>
      <c r="P87" s="23"/>
      <c r="Q87" s="23"/>
      <c r="R87" s="23"/>
      <c r="S87" s="23"/>
    </row>
    <row r="88" spans="2:19" s="21" customFormat="1" ht="70" customHeight="1" x14ac:dyDescent="0.35">
      <c r="B88" s="23"/>
      <c r="C88" s="89"/>
      <c r="D88" s="23"/>
      <c r="E88" s="23"/>
      <c r="F88" s="23"/>
      <c r="G88" s="23"/>
      <c r="H88" s="93"/>
      <c r="I88" s="23"/>
      <c r="J88" s="93"/>
      <c r="K88" s="23"/>
      <c r="L88" s="23"/>
      <c r="M88" s="23"/>
      <c r="N88" s="23"/>
      <c r="O88" s="23"/>
      <c r="P88" s="23"/>
      <c r="Q88" s="23"/>
      <c r="R88" s="23"/>
      <c r="S88" s="23"/>
    </row>
    <row r="89" spans="2:19" s="21" customFormat="1" ht="70" customHeight="1" x14ac:dyDescent="0.35">
      <c r="B89" s="23"/>
      <c r="C89" s="89"/>
      <c r="D89" s="23"/>
      <c r="E89" s="23"/>
      <c r="F89" s="23"/>
      <c r="G89" s="23"/>
      <c r="H89" s="93"/>
      <c r="I89" s="23"/>
      <c r="J89" s="93"/>
      <c r="K89" s="23"/>
      <c r="L89" s="23"/>
      <c r="M89" s="23"/>
      <c r="N89" s="23"/>
      <c r="O89" s="23"/>
      <c r="P89" s="23"/>
      <c r="Q89" s="23"/>
      <c r="R89" s="23"/>
      <c r="S89" s="23"/>
    </row>
    <row r="90" spans="2:19" s="21" customFormat="1" ht="70" customHeight="1" x14ac:dyDescent="0.35">
      <c r="B90" s="23"/>
      <c r="C90" s="89"/>
      <c r="D90" s="23"/>
      <c r="E90" s="23"/>
      <c r="F90" s="23"/>
      <c r="G90" s="23"/>
      <c r="H90" s="93"/>
      <c r="I90" s="23"/>
      <c r="J90" s="93"/>
      <c r="K90" s="23"/>
      <c r="L90" s="23"/>
      <c r="M90" s="23"/>
      <c r="N90" s="23"/>
      <c r="O90" s="23"/>
      <c r="P90" s="23"/>
      <c r="Q90" s="23"/>
      <c r="R90" s="23"/>
      <c r="S90" s="23"/>
    </row>
    <row r="91" spans="2:19" s="21" customFormat="1" ht="70" customHeight="1" x14ac:dyDescent="0.35">
      <c r="B91" s="23"/>
      <c r="C91" s="89"/>
      <c r="D91" s="23"/>
      <c r="E91" s="23"/>
      <c r="F91" s="23"/>
      <c r="G91" s="23"/>
      <c r="H91" s="93"/>
      <c r="I91" s="23"/>
      <c r="J91" s="93"/>
      <c r="K91" s="23"/>
      <c r="L91" s="23"/>
      <c r="M91" s="23"/>
      <c r="N91" s="23"/>
      <c r="O91" s="23"/>
      <c r="P91" s="23"/>
      <c r="Q91" s="23"/>
      <c r="R91" s="23"/>
      <c r="S91" s="23"/>
    </row>
    <row r="92" spans="2:19" s="21" customFormat="1" ht="70" customHeight="1" x14ac:dyDescent="0.35">
      <c r="B92" s="23"/>
      <c r="C92" s="89"/>
      <c r="D92" s="23"/>
      <c r="E92" s="23"/>
      <c r="F92" s="23"/>
      <c r="G92" s="23"/>
      <c r="H92" s="93"/>
      <c r="I92" s="23"/>
      <c r="J92" s="93"/>
      <c r="K92" s="23"/>
      <c r="L92" s="23"/>
      <c r="M92" s="23"/>
      <c r="N92" s="23"/>
      <c r="O92" s="23"/>
      <c r="P92" s="23"/>
      <c r="Q92" s="23"/>
      <c r="R92" s="23"/>
      <c r="S92" s="23"/>
    </row>
    <row r="93" spans="2:19" s="21" customFormat="1" ht="70" customHeight="1" x14ac:dyDescent="0.35">
      <c r="B93" s="23"/>
      <c r="C93" s="89"/>
      <c r="D93" s="23"/>
      <c r="E93" s="23"/>
      <c r="F93" s="23"/>
      <c r="G93" s="23"/>
      <c r="H93" s="93"/>
      <c r="I93" s="23"/>
      <c r="J93" s="93"/>
      <c r="K93" s="23"/>
      <c r="L93" s="23"/>
      <c r="M93" s="23"/>
      <c r="N93" s="23"/>
      <c r="O93" s="23"/>
      <c r="P93" s="23"/>
      <c r="Q93" s="23"/>
      <c r="R93" s="23"/>
      <c r="S93" s="23"/>
    </row>
    <row r="94" spans="2:19" s="21" customFormat="1" ht="70" customHeight="1" x14ac:dyDescent="0.35">
      <c r="B94" s="23"/>
      <c r="C94" s="89"/>
      <c r="D94" s="23"/>
      <c r="E94" s="23"/>
      <c r="F94" s="23"/>
      <c r="G94" s="23"/>
      <c r="H94" s="93"/>
      <c r="I94" s="23"/>
      <c r="J94" s="93"/>
      <c r="K94" s="23"/>
      <c r="L94" s="23"/>
      <c r="M94" s="23"/>
      <c r="N94" s="23"/>
      <c r="O94" s="23"/>
      <c r="P94" s="23"/>
      <c r="Q94" s="23"/>
      <c r="R94" s="23"/>
      <c r="S94" s="23"/>
    </row>
    <row r="95" spans="2:19" s="21" customFormat="1" ht="70" customHeight="1" x14ac:dyDescent="0.35">
      <c r="B95" s="23"/>
      <c r="C95" s="89"/>
      <c r="D95" s="23"/>
      <c r="E95" s="23"/>
      <c r="F95" s="23"/>
      <c r="G95" s="23"/>
      <c r="H95" s="93"/>
      <c r="I95" s="23"/>
      <c r="J95" s="93"/>
      <c r="K95" s="23"/>
      <c r="L95" s="23"/>
      <c r="M95" s="23"/>
      <c r="N95" s="23"/>
      <c r="O95" s="23"/>
      <c r="P95" s="23"/>
      <c r="Q95" s="23"/>
      <c r="R95" s="23"/>
      <c r="S95" s="23"/>
    </row>
    <row r="96" spans="2:19" s="21" customFormat="1" ht="70" customHeight="1" x14ac:dyDescent="0.35">
      <c r="B96" s="23"/>
      <c r="C96" s="89"/>
      <c r="D96" s="23"/>
      <c r="E96" s="23"/>
      <c r="F96" s="23"/>
      <c r="G96" s="23"/>
      <c r="H96" s="93"/>
      <c r="I96" s="23"/>
      <c r="J96" s="93"/>
      <c r="K96" s="23"/>
      <c r="L96" s="23"/>
      <c r="M96" s="23"/>
      <c r="N96" s="23"/>
      <c r="O96" s="23"/>
      <c r="P96" s="23"/>
      <c r="Q96" s="23"/>
      <c r="R96" s="23"/>
      <c r="S96" s="23"/>
    </row>
    <row r="97" spans="2:19" s="21" customFormat="1" ht="70" customHeight="1" x14ac:dyDescent="0.35">
      <c r="B97" s="23"/>
      <c r="C97" s="89"/>
      <c r="D97" s="23"/>
      <c r="E97" s="23"/>
      <c r="F97" s="23"/>
      <c r="G97" s="23"/>
      <c r="H97" s="93"/>
      <c r="I97" s="23"/>
      <c r="J97" s="93"/>
      <c r="K97" s="23"/>
      <c r="L97" s="23"/>
      <c r="M97" s="23"/>
      <c r="N97" s="23"/>
      <c r="O97" s="23"/>
      <c r="P97" s="23"/>
      <c r="Q97" s="23"/>
      <c r="R97" s="23"/>
      <c r="S97" s="23"/>
    </row>
    <row r="98" spans="2:19" s="21" customFormat="1" ht="70" customHeight="1" x14ac:dyDescent="0.35">
      <c r="B98" s="23"/>
      <c r="C98" s="89"/>
      <c r="D98" s="23"/>
      <c r="E98" s="23"/>
      <c r="F98" s="23"/>
      <c r="G98" s="23"/>
      <c r="H98" s="93"/>
      <c r="I98" s="23"/>
      <c r="J98" s="93"/>
      <c r="K98" s="23"/>
      <c r="L98" s="23"/>
      <c r="M98" s="23"/>
      <c r="N98" s="23"/>
      <c r="O98" s="23"/>
      <c r="P98" s="23"/>
      <c r="Q98" s="23"/>
      <c r="R98" s="23"/>
      <c r="S98" s="23"/>
    </row>
    <row r="99" spans="2:19" s="21" customFormat="1" ht="70" customHeight="1" x14ac:dyDescent="0.35">
      <c r="B99" s="23"/>
      <c r="C99" s="89"/>
      <c r="D99" s="23"/>
      <c r="E99" s="23"/>
      <c r="F99" s="23"/>
      <c r="G99" s="23"/>
      <c r="H99" s="93"/>
      <c r="I99" s="23"/>
      <c r="J99" s="93"/>
      <c r="K99" s="23"/>
      <c r="L99" s="23"/>
      <c r="M99" s="23"/>
      <c r="N99" s="23"/>
      <c r="O99" s="23"/>
      <c r="P99" s="23"/>
      <c r="Q99" s="23"/>
      <c r="R99" s="23"/>
      <c r="S99" s="23"/>
    </row>
    <row r="100" spans="2:19" s="21" customFormat="1" ht="70" customHeight="1" x14ac:dyDescent="0.35">
      <c r="B100" s="23"/>
      <c r="C100" s="89"/>
      <c r="D100" s="23"/>
      <c r="E100" s="23"/>
      <c r="F100" s="23"/>
      <c r="G100" s="23"/>
      <c r="H100" s="93"/>
      <c r="I100" s="23"/>
      <c r="J100" s="93"/>
      <c r="K100" s="23"/>
      <c r="L100" s="23"/>
      <c r="M100" s="23"/>
      <c r="N100" s="23"/>
      <c r="O100" s="23"/>
      <c r="P100" s="23"/>
      <c r="Q100" s="23"/>
      <c r="R100" s="23"/>
      <c r="S100" s="23"/>
    </row>
    <row r="101" spans="2:19" s="21" customFormat="1" ht="70" customHeight="1" x14ac:dyDescent="0.35">
      <c r="B101" s="23"/>
      <c r="C101" s="89"/>
      <c r="D101" s="23"/>
      <c r="E101" s="23"/>
      <c r="F101" s="23"/>
      <c r="G101" s="23"/>
      <c r="H101" s="93"/>
      <c r="I101" s="23"/>
      <c r="J101" s="93"/>
      <c r="K101" s="23"/>
      <c r="L101" s="23"/>
      <c r="M101" s="23"/>
      <c r="N101" s="23"/>
      <c r="O101" s="23"/>
      <c r="P101" s="23"/>
      <c r="Q101" s="23"/>
      <c r="R101" s="23"/>
      <c r="S101" s="23"/>
    </row>
    <row r="102" spans="2:19" s="21" customFormat="1" ht="70" customHeight="1" x14ac:dyDescent="0.35">
      <c r="B102" s="23"/>
      <c r="C102" s="89"/>
      <c r="D102" s="23"/>
      <c r="E102" s="23"/>
      <c r="F102" s="23"/>
      <c r="G102" s="23"/>
      <c r="H102" s="93"/>
      <c r="I102" s="23"/>
      <c r="J102" s="93"/>
      <c r="K102" s="23"/>
      <c r="L102" s="23"/>
      <c r="M102" s="23"/>
      <c r="N102" s="23"/>
      <c r="O102" s="23"/>
      <c r="P102" s="23"/>
      <c r="Q102" s="23"/>
      <c r="R102" s="23"/>
      <c r="S102" s="23"/>
    </row>
    <row r="103" spans="2:19" s="21" customFormat="1" ht="70" customHeight="1" x14ac:dyDescent="0.35">
      <c r="B103" s="23"/>
      <c r="C103" s="89"/>
      <c r="D103" s="23"/>
      <c r="E103" s="23"/>
      <c r="F103" s="23"/>
      <c r="G103" s="23"/>
      <c r="H103" s="93"/>
      <c r="I103" s="23"/>
      <c r="J103" s="93"/>
      <c r="K103" s="23"/>
      <c r="L103" s="23"/>
      <c r="M103" s="23"/>
      <c r="N103" s="23"/>
      <c r="O103" s="23"/>
      <c r="P103" s="23"/>
      <c r="Q103" s="23"/>
      <c r="R103" s="23"/>
      <c r="S103" s="23"/>
    </row>
    <row r="104" spans="2:19" s="21" customFormat="1" ht="70" customHeight="1" x14ac:dyDescent="0.35">
      <c r="B104" s="23"/>
      <c r="C104" s="89"/>
      <c r="D104" s="23"/>
      <c r="E104" s="23"/>
      <c r="F104" s="23"/>
      <c r="G104" s="23"/>
      <c r="H104" s="93"/>
      <c r="I104" s="23"/>
      <c r="J104" s="93"/>
      <c r="K104" s="23"/>
      <c r="L104" s="23"/>
      <c r="M104" s="23"/>
      <c r="N104" s="23"/>
      <c r="O104" s="23"/>
      <c r="P104" s="23"/>
      <c r="Q104" s="23"/>
      <c r="R104" s="23"/>
      <c r="S104" s="23"/>
    </row>
    <row r="105" spans="2:19" s="21" customFormat="1" ht="70" customHeight="1" x14ac:dyDescent="0.35">
      <c r="B105" s="23"/>
      <c r="C105" s="89"/>
      <c r="D105" s="23"/>
      <c r="E105" s="23"/>
      <c r="F105" s="23"/>
      <c r="G105" s="23"/>
      <c r="H105" s="93"/>
      <c r="I105" s="23"/>
      <c r="J105" s="93"/>
      <c r="K105" s="23"/>
      <c r="L105" s="23"/>
      <c r="M105" s="23"/>
      <c r="N105" s="23"/>
      <c r="O105" s="23"/>
      <c r="P105" s="23"/>
      <c r="Q105" s="23"/>
      <c r="R105" s="23"/>
      <c r="S105" s="23"/>
    </row>
    <row r="106" spans="2:19" s="21" customFormat="1" ht="70" customHeight="1" x14ac:dyDescent="0.35">
      <c r="B106" s="23"/>
      <c r="C106" s="89"/>
      <c r="D106" s="23"/>
      <c r="E106" s="23"/>
      <c r="F106" s="23"/>
      <c r="G106" s="23"/>
      <c r="H106" s="93"/>
      <c r="I106" s="23"/>
      <c r="J106" s="93"/>
      <c r="K106" s="23"/>
      <c r="L106" s="23"/>
      <c r="M106" s="23"/>
      <c r="N106" s="23"/>
      <c r="O106" s="23"/>
      <c r="P106" s="23"/>
      <c r="Q106" s="23"/>
      <c r="R106" s="23"/>
      <c r="S106" s="23"/>
    </row>
    <row r="107" spans="2:19" s="21" customFormat="1" ht="70" customHeight="1" x14ac:dyDescent="0.35">
      <c r="B107" s="23"/>
      <c r="C107" s="89"/>
      <c r="D107" s="23"/>
      <c r="E107" s="23"/>
      <c r="F107" s="23"/>
      <c r="G107" s="23"/>
      <c r="H107" s="93"/>
      <c r="I107" s="23"/>
      <c r="J107" s="93"/>
      <c r="K107" s="23"/>
      <c r="L107" s="23"/>
      <c r="M107" s="23"/>
      <c r="N107" s="23"/>
      <c r="O107" s="23"/>
      <c r="P107" s="23"/>
      <c r="Q107" s="23"/>
      <c r="R107" s="23"/>
      <c r="S107" s="23"/>
    </row>
    <row r="108" spans="2:19" s="21" customFormat="1" ht="70" customHeight="1" x14ac:dyDescent="0.35">
      <c r="B108" s="23"/>
      <c r="C108" s="89"/>
      <c r="D108" s="23"/>
      <c r="E108" s="23"/>
      <c r="F108" s="23"/>
      <c r="G108" s="23"/>
      <c r="H108" s="93"/>
      <c r="I108" s="23"/>
      <c r="J108" s="93"/>
      <c r="K108" s="23"/>
      <c r="L108" s="23"/>
      <c r="M108" s="23"/>
      <c r="N108" s="23"/>
      <c r="O108" s="23"/>
      <c r="P108" s="23"/>
      <c r="Q108" s="23"/>
      <c r="R108" s="23"/>
      <c r="S108" s="23"/>
    </row>
    <row r="109" spans="2:19" s="21" customFormat="1" ht="70" customHeight="1" x14ac:dyDescent="0.35">
      <c r="B109" s="23"/>
      <c r="C109" s="89"/>
      <c r="D109" s="23"/>
      <c r="E109" s="23"/>
      <c r="F109" s="23"/>
      <c r="G109" s="23"/>
      <c r="H109" s="93"/>
      <c r="I109" s="23"/>
      <c r="J109" s="93"/>
      <c r="K109" s="23"/>
      <c r="L109" s="23"/>
      <c r="M109" s="23"/>
      <c r="N109" s="23"/>
      <c r="O109" s="23"/>
      <c r="P109" s="23"/>
      <c r="Q109" s="23"/>
      <c r="R109" s="23"/>
      <c r="S109" s="23"/>
    </row>
    <row r="110" spans="2:19" s="21" customFormat="1" ht="70" customHeight="1" x14ac:dyDescent="0.35">
      <c r="B110" s="23"/>
      <c r="C110" s="89"/>
      <c r="D110" s="23"/>
      <c r="E110" s="23"/>
      <c r="F110" s="23"/>
      <c r="G110" s="23"/>
      <c r="H110" s="93"/>
      <c r="I110" s="23"/>
      <c r="J110" s="93"/>
      <c r="K110" s="23"/>
      <c r="L110" s="23"/>
      <c r="M110" s="23"/>
      <c r="N110" s="23"/>
      <c r="O110" s="23"/>
      <c r="P110" s="23"/>
      <c r="Q110" s="23"/>
      <c r="R110" s="23"/>
      <c r="S110" s="23"/>
    </row>
    <row r="111" spans="2:19" s="21" customFormat="1" ht="70" customHeight="1" x14ac:dyDescent="0.35">
      <c r="B111" s="23"/>
      <c r="C111" s="89"/>
      <c r="D111" s="23"/>
      <c r="E111" s="23"/>
      <c r="F111" s="23"/>
      <c r="G111" s="23"/>
      <c r="H111" s="93"/>
      <c r="I111" s="23"/>
      <c r="J111" s="93"/>
      <c r="K111" s="23"/>
      <c r="L111" s="23"/>
      <c r="M111" s="23"/>
      <c r="N111" s="23"/>
      <c r="O111" s="23"/>
      <c r="P111" s="23"/>
      <c r="Q111" s="23"/>
      <c r="R111" s="23"/>
      <c r="S111" s="23"/>
    </row>
    <row r="112" spans="2:19" s="21" customFormat="1" ht="70" customHeight="1" x14ac:dyDescent="0.35">
      <c r="B112" s="23"/>
      <c r="C112" s="89"/>
      <c r="D112" s="23"/>
      <c r="E112" s="23"/>
      <c r="F112" s="23"/>
      <c r="G112" s="23"/>
      <c r="H112" s="93"/>
      <c r="I112" s="23"/>
      <c r="J112" s="93"/>
      <c r="K112" s="23"/>
      <c r="L112" s="23"/>
      <c r="M112" s="23"/>
      <c r="N112" s="23"/>
      <c r="O112" s="23"/>
      <c r="P112" s="23"/>
      <c r="Q112" s="23"/>
      <c r="R112" s="23"/>
      <c r="S112" s="23"/>
    </row>
    <row r="113" spans="2:19" s="21" customFormat="1" ht="70" customHeight="1" x14ac:dyDescent="0.35">
      <c r="B113" s="23"/>
      <c r="C113" s="89"/>
      <c r="D113" s="23"/>
      <c r="E113" s="23"/>
      <c r="F113" s="23"/>
      <c r="G113" s="23"/>
      <c r="H113" s="93"/>
      <c r="I113" s="23"/>
      <c r="J113" s="93"/>
      <c r="K113" s="23"/>
      <c r="L113" s="23"/>
      <c r="M113" s="23"/>
      <c r="N113" s="23"/>
      <c r="O113" s="23"/>
      <c r="P113" s="23"/>
      <c r="Q113" s="23"/>
      <c r="R113" s="23"/>
      <c r="S113" s="23"/>
    </row>
    <row r="114" spans="2:19" s="21" customFormat="1" ht="70" customHeight="1" x14ac:dyDescent="0.35">
      <c r="B114" s="23"/>
      <c r="C114" s="89"/>
      <c r="D114" s="23"/>
      <c r="E114" s="23"/>
      <c r="F114" s="23"/>
      <c r="G114" s="23"/>
      <c r="H114" s="93"/>
      <c r="I114" s="23"/>
      <c r="J114" s="93"/>
      <c r="K114" s="23"/>
      <c r="L114" s="23"/>
      <c r="M114" s="23"/>
      <c r="N114" s="23"/>
      <c r="O114" s="23"/>
      <c r="P114" s="23"/>
      <c r="Q114" s="23"/>
      <c r="R114" s="23"/>
      <c r="S114" s="23"/>
    </row>
    <row r="115" spans="2:19" s="21" customFormat="1" ht="70" customHeight="1" x14ac:dyDescent="0.35">
      <c r="B115" s="23"/>
      <c r="C115" s="89"/>
      <c r="D115" s="23"/>
      <c r="E115" s="23"/>
      <c r="F115" s="23"/>
      <c r="G115" s="23"/>
      <c r="H115" s="93"/>
      <c r="I115" s="23"/>
      <c r="J115" s="93"/>
      <c r="K115" s="23"/>
      <c r="L115" s="23"/>
      <c r="M115" s="23"/>
      <c r="N115" s="23"/>
      <c r="O115" s="23"/>
      <c r="P115" s="23"/>
      <c r="Q115" s="23"/>
      <c r="R115" s="23"/>
      <c r="S115" s="23"/>
    </row>
    <row r="116" spans="2:19" s="21" customFormat="1" ht="70" customHeight="1" x14ac:dyDescent="0.35">
      <c r="B116" s="23"/>
      <c r="C116" s="89"/>
      <c r="D116" s="23"/>
      <c r="E116" s="23"/>
      <c r="F116" s="23"/>
      <c r="G116" s="23"/>
      <c r="H116" s="93"/>
      <c r="I116" s="23"/>
      <c r="J116" s="93"/>
      <c r="K116" s="23"/>
      <c r="L116" s="23"/>
      <c r="M116" s="23"/>
      <c r="N116" s="23"/>
      <c r="O116" s="23"/>
      <c r="P116" s="23"/>
      <c r="Q116" s="23"/>
      <c r="R116" s="23"/>
      <c r="S116" s="23"/>
    </row>
    <row r="117" spans="2:19" s="21" customFormat="1" ht="70" customHeight="1" x14ac:dyDescent="0.35">
      <c r="B117" s="23"/>
      <c r="C117" s="89"/>
      <c r="D117" s="23"/>
      <c r="E117" s="23"/>
      <c r="F117" s="23"/>
      <c r="G117" s="23"/>
      <c r="H117" s="93"/>
      <c r="I117" s="23"/>
      <c r="J117" s="93"/>
      <c r="K117" s="23"/>
      <c r="L117" s="23"/>
      <c r="M117" s="23"/>
      <c r="N117" s="23"/>
      <c r="O117" s="23"/>
      <c r="P117" s="23"/>
      <c r="Q117" s="23"/>
      <c r="R117" s="23"/>
      <c r="S117" s="23"/>
    </row>
    <row r="118" spans="2:19" s="21" customFormat="1" ht="70" customHeight="1" x14ac:dyDescent="0.35">
      <c r="B118" s="23"/>
      <c r="C118" s="89"/>
      <c r="D118" s="23"/>
      <c r="E118" s="23"/>
      <c r="F118" s="23"/>
      <c r="G118" s="23"/>
      <c r="H118" s="93"/>
      <c r="I118" s="23"/>
      <c r="J118" s="93"/>
      <c r="K118" s="23"/>
      <c r="L118" s="23"/>
      <c r="M118" s="23"/>
      <c r="N118" s="23"/>
      <c r="O118" s="23"/>
      <c r="P118" s="23"/>
      <c r="Q118" s="23"/>
      <c r="R118" s="23"/>
      <c r="S118" s="23"/>
    </row>
    <row r="119" spans="2:19" s="21" customFormat="1" ht="70" customHeight="1" x14ac:dyDescent="0.35">
      <c r="B119" s="23"/>
      <c r="C119" s="89"/>
      <c r="D119" s="23"/>
      <c r="E119" s="23"/>
      <c r="F119" s="23"/>
      <c r="G119" s="23"/>
      <c r="H119" s="93"/>
      <c r="I119" s="23"/>
      <c r="J119" s="93"/>
      <c r="K119" s="23"/>
      <c r="L119" s="23"/>
      <c r="M119" s="23"/>
      <c r="N119" s="23"/>
      <c r="O119" s="23"/>
      <c r="P119" s="23"/>
      <c r="Q119" s="23"/>
      <c r="R119" s="23"/>
      <c r="S119" s="23"/>
    </row>
    <row r="120" spans="2:19" s="21" customFormat="1" ht="70" customHeight="1" x14ac:dyDescent="0.35">
      <c r="B120" s="23"/>
      <c r="C120" s="89"/>
      <c r="D120" s="23"/>
      <c r="E120" s="23"/>
      <c r="F120" s="23"/>
      <c r="G120" s="23"/>
      <c r="H120" s="93"/>
      <c r="I120" s="23"/>
      <c r="J120" s="93"/>
      <c r="K120" s="23"/>
      <c r="L120" s="23"/>
      <c r="M120" s="23"/>
      <c r="N120" s="23"/>
      <c r="O120" s="23"/>
      <c r="P120" s="23"/>
      <c r="Q120" s="23"/>
      <c r="R120" s="23"/>
      <c r="S120" s="23"/>
    </row>
    <row r="121" spans="2:19" s="21" customFormat="1" ht="70" customHeight="1" x14ac:dyDescent="0.35">
      <c r="B121" s="23"/>
      <c r="C121" s="89"/>
      <c r="D121" s="23"/>
      <c r="E121" s="23"/>
      <c r="F121" s="23"/>
      <c r="G121" s="23"/>
      <c r="H121" s="93"/>
      <c r="I121" s="23"/>
      <c r="J121" s="93"/>
      <c r="K121" s="23"/>
      <c r="L121" s="23"/>
      <c r="M121" s="23"/>
      <c r="N121" s="23"/>
      <c r="O121" s="23"/>
      <c r="P121" s="23"/>
      <c r="Q121" s="23"/>
      <c r="R121" s="23"/>
      <c r="S121" s="23"/>
    </row>
    <row r="122" spans="2:19" s="21" customFormat="1" ht="70" customHeight="1" x14ac:dyDescent="0.35">
      <c r="B122" s="23"/>
      <c r="C122" s="89"/>
      <c r="D122" s="23"/>
      <c r="E122" s="23"/>
      <c r="F122" s="23"/>
      <c r="G122" s="23"/>
      <c r="H122" s="93"/>
      <c r="I122" s="23"/>
      <c r="J122" s="93"/>
      <c r="K122" s="23"/>
      <c r="L122" s="23"/>
      <c r="M122" s="23"/>
      <c r="N122" s="23"/>
      <c r="O122" s="23"/>
      <c r="P122" s="23"/>
      <c r="Q122" s="23"/>
      <c r="R122" s="23"/>
      <c r="S122" s="23"/>
    </row>
    <row r="123" spans="2:19" s="21" customFormat="1" ht="70" customHeight="1" x14ac:dyDescent="0.35">
      <c r="B123" s="23"/>
      <c r="C123" s="89"/>
      <c r="D123" s="23"/>
      <c r="E123" s="23"/>
      <c r="F123" s="23"/>
      <c r="G123" s="23"/>
      <c r="H123" s="93"/>
      <c r="I123" s="23"/>
      <c r="J123" s="93"/>
      <c r="K123" s="23"/>
      <c r="L123" s="23"/>
      <c r="M123" s="23"/>
      <c r="N123" s="23"/>
      <c r="O123" s="23"/>
      <c r="P123" s="23"/>
      <c r="Q123" s="23"/>
      <c r="R123" s="23"/>
      <c r="S123" s="23"/>
    </row>
    <row r="124" spans="2:19" s="21" customFormat="1" ht="70" customHeight="1" x14ac:dyDescent="0.35">
      <c r="B124" s="23"/>
      <c r="C124" s="89"/>
      <c r="D124" s="23"/>
      <c r="E124" s="23"/>
      <c r="F124" s="23"/>
      <c r="G124" s="23"/>
      <c r="H124" s="93"/>
      <c r="I124" s="23"/>
      <c r="J124" s="93"/>
      <c r="K124" s="23"/>
      <c r="L124" s="23"/>
      <c r="M124" s="23"/>
      <c r="N124" s="23"/>
      <c r="O124" s="23"/>
      <c r="P124" s="23"/>
      <c r="Q124" s="23"/>
      <c r="R124" s="23"/>
      <c r="S124" s="23"/>
    </row>
    <row r="125" spans="2:19" s="21" customFormat="1" ht="70" customHeight="1" x14ac:dyDescent="0.35">
      <c r="B125" s="23"/>
      <c r="C125" s="89"/>
      <c r="D125" s="23"/>
      <c r="E125" s="23"/>
      <c r="F125" s="23"/>
      <c r="G125" s="23"/>
      <c r="H125" s="93"/>
      <c r="I125" s="23"/>
      <c r="J125" s="93"/>
      <c r="K125" s="23"/>
      <c r="L125" s="23"/>
      <c r="M125" s="23"/>
      <c r="N125" s="23"/>
      <c r="O125" s="23"/>
      <c r="P125" s="23"/>
      <c r="Q125" s="23"/>
      <c r="R125" s="23"/>
      <c r="S125" s="23"/>
    </row>
    <row r="126" spans="2:19" s="21" customFormat="1" ht="70" customHeight="1" x14ac:dyDescent="0.35">
      <c r="B126" s="23"/>
      <c r="C126" s="89"/>
      <c r="D126" s="23"/>
      <c r="E126" s="23"/>
      <c r="F126" s="23"/>
      <c r="G126" s="23"/>
      <c r="H126" s="93"/>
      <c r="I126" s="23"/>
      <c r="J126" s="93"/>
      <c r="K126" s="23"/>
      <c r="L126" s="23"/>
      <c r="M126" s="23"/>
      <c r="N126" s="23"/>
      <c r="O126" s="23"/>
      <c r="P126" s="23"/>
      <c r="Q126" s="23"/>
      <c r="R126" s="23"/>
      <c r="S126" s="23"/>
    </row>
    <row r="127" spans="2:19" s="21" customFormat="1" ht="70" customHeight="1" x14ac:dyDescent="0.35">
      <c r="B127" s="23"/>
      <c r="C127" s="89"/>
      <c r="D127" s="23"/>
      <c r="E127" s="23"/>
      <c r="F127" s="23"/>
      <c r="G127" s="23"/>
      <c r="H127" s="93"/>
      <c r="I127" s="23"/>
      <c r="J127" s="93"/>
      <c r="K127" s="23"/>
      <c r="L127" s="23"/>
      <c r="M127" s="23"/>
      <c r="N127" s="23"/>
      <c r="O127" s="23"/>
      <c r="P127" s="23"/>
      <c r="Q127" s="23"/>
      <c r="R127" s="23"/>
      <c r="S127" s="23"/>
    </row>
    <row r="128" spans="2:19" s="21" customFormat="1" ht="70" customHeight="1" x14ac:dyDescent="0.35">
      <c r="B128" s="23"/>
      <c r="C128" s="89"/>
      <c r="D128" s="23"/>
      <c r="E128" s="23"/>
      <c r="F128" s="23"/>
      <c r="G128" s="23"/>
      <c r="H128" s="93"/>
      <c r="I128" s="23"/>
      <c r="J128" s="93"/>
      <c r="K128" s="23"/>
      <c r="L128" s="23"/>
      <c r="M128" s="23"/>
      <c r="N128" s="23"/>
      <c r="O128" s="23"/>
      <c r="P128" s="23"/>
      <c r="Q128" s="23"/>
      <c r="R128" s="23"/>
      <c r="S128" s="23"/>
    </row>
    <row r="129" spans="1:19" s="21" customFormat="1" ht="70" customHeight="1" x14ac:dyDescent="0.35">
      <c r="B129" s="23"/>
      <c r="C129" s="89"/>
      <c r="D129" s="23"/>
      <c r="E129" s="23"/>
      <c r="F129" s="23"/>
      <c r="G129" s="23"/>
      <c r="H129" s="93"/>
      <c r="I129" s="23"/>
      <c r="J129" s="93"/>
      <c r="K129" s="23"/>
      <c r="L129" s="23"/>
      <c r="M129" s="23"/>
      <c r="N129" s="23"/>
      <c r="O129" s="23"/>
      <c r="P129" s="23"/>
      <c r="Q129" s="23"/>
      <c r="R129" s="23"/>
      <c r="S129" s="23"/>
    </row>
    <row r="130" spans="1:19" s="21" customFormat="1" ht="70" customHeight="1" x14ac:dyDescent="0.35">
      <c r="B130" s="23"/>
      <c r="C130" s="89"/>
      <c r="D130" s="23"/>
      <c r="E130" s="23"/>
      <c r="F130" s="23"/>
      <c r="G130" s="23"/>
      <c r="H130" s="93"/>
      <c r="I130" s="23"/>
      <c r="J130" s="93"/>
      <c r="K130" s="23"/>
      <c r="L130" s="23"/>
      <c r="M130" s="23"/>
      <c r="N130" s="23"/>
      <c r="O130" s="23"/>
      <c r="P130" s="23"/>
      <c r="Q130" s="23"/>
      <c r="R130" s="23"/>
      <c r="S130" s="23"/>
    </row>
    <row r="131" spans="1:19" s="21" customFormat="1" ht="70" customHeight="1" x14ac:dyDescent="0.35">
      <c r="B131" s="23"/>
      <c r="C131" s="89"/>
      <c r="D131" s="23"/>
      <c r="E131" s="23"/>
      <c r="F131" s="23"/>
      <c r="G131" s="23"/>
      <c r="H131" s="93"/>
      <c r="I131" s="23"/>
      <c r="J131" s="93"/>
      <c r="K131" s="23"/>
      <c r="L131" s="23"/>
      <c r="M131" s="23"/>
      <c r="N131" s="23"/>
      <c r="O131" s="23"/>
      <c r="P131" s="23"/>
      <c r="Q131" s="23"/>
      <c r="R131" s="23"/>
      <c r="S131" s="23"/>
    </row>
    <row r="132" spans="1:19" s="21" customFormat="1" ht="70" customHeight="1" x14ac:dyDescent="0.35">
      <c r="B132" s="23"/>
      <c r="C132" s="89"/>
      <c r="D132" s="23"/>
      <c r="E132" s="23"/>
      <c r="F132" s="23"/>
      <c r="G132" s="23"/>
      <c r="H132" s="93"/>
      <c r="I132" s="23"/>
      <c r="J132" s="93"/>
      <c r="K132" s="23"/>
      <c r="L132" s="23"/>
      <c r="M132" s="23"/>
      <c r="N132" s="23"/>
      <c r="O132" s="23"/>
      <c r="P132" s="23"/>
      <c r="Q132" s="23"/>
      <c r="R132" s="23"/>
      <c r="S132" s="23"/>
    </row>
    <row r="133" spans="1:19" s="21" customFormat="1" ht="70" customHeight="1" x14ac:dyDescent="0.35">
      <c r="B133" s="23"/>
      <c r="C133" s="89"/>
      <c r="D133" s="23"/>
      <c r="E133" s="23"/>
      <c r="F133" s="23"/>
      <c r="G133" s="23"/>
      <c r="H133" s="93"/>
      <c r="I133" s="23"/>
      <c r="J133" s="93"/>
      <c r="K133" s="23"/>
      <c r="L133" s="23"/>
      <c r="M133" s="23"/>
      <c r="N133" s="23"/>
      <c r="O133" s="23"/>
      <c r="P133" s="23"/>
      <c r="Q133" s="23"/>
      <c r="R133" s="23"/>
      <c r="S133" s="23"/>
    </row>
    <row r="134" spans="1:19" s="21" customFormat="1" ht="70" customHeight="1" x14ac:dyDescent="0.35">
      <c r="B134" s="23"/>
      <c r="C134" s="89"/>
      <c r="D134" s="23"/>
      <c r="E134" s="23"/>
      <c r="F134" s="23"/>
      <c r="G134" s="23"/>
      <c r="H134" s="93"/>
      <c r="I134" s="23"/>
      <c r="J134" s="93"/>
      <c r="K134" s="23"/>
      <c r="L134" s="23"/>
      <c r="M134" s="23"/>
      <c r="N134" s="23"/>
      <c r="O134" s="23"/>
      <c r="P134" s="23"/>
      <c r="Q134" s="23"/>
      <c r="R134" s="23"/>
      <c r="S134" s="23"/>
    </row>
    <row r="135" spans="1:19" s="21" customFormat="1" ht="70" customHeight="1" x14ac:dyDescent="0.35">
      <c r="B135" s="23"/>
      <c r="C135" s="89"/>
      <c r="D135" s="23"/>
      <c r="E135" s="23"/>
      <c r="F135" s="23"/>
      <c r="G135" s="23"/>
      <c r="H135" s="93"/>
      <c r="I135" s="23"/>
      <c r="J135" s="93"/>
      <c r="K135" s="23"/>
      <c r="L135" s="23"/>
      <c r="M135" s="23"/>
      <c r="N135" s="23"/>
      <c r="O135" s="23"/>
      <c r="P135" s="23"/>
      <c r="Q135" s="23"/>
      <c r="R135" s="23"/>
      <c r="S135" s="23"/>
    </row>
    <row r="136" spans="1:19" s="21" customFormat="1" ht="70" customHeight="1" x14ac:dyDescent="0.35">
      <c r="B136" s="23"/>
      <c r="C136" s="89"/>
      <c r="D136" s="23"/>
      <c r="E136" s="23"/>
      <c r="F136" s="23"/>
      <c r="G136" s="23"/>
      <c r="H136" s="93"/>
      <c r="I136" s="23"/>
      <c r="J136" s="93"/>
      <c r="K136" s="23"/>
      <c r="L136" s="23"/>
      <c r="M136" s="23"/>
      <c r="N136" s="23"/>
      <c r="O136" s="23"/>
      <c r="P136" s="23"/>
      <c r="Q136" s="23"/>
      <c r="R136" s="23"/>
      <c r="S136" s="23"/>
    </row>
    <row r="137" spans="1:19" s="21" customFormat="1" ht="70" customHeight="1" x14ac:dyDescent="0.35">
      <c r="B137" s="23"/>
      <c r="C137" s="89"/>
      <c r="D137" s="23"/>
      <c r="E137" s="23"/>
      <c r="F137" s="23"/>
      <c r="G137" s="23"/>
      <c r="H137" s="93"/>
      <c r="I137" s="23"/>
      <c r="J137" s="93"/>
      <c r="K137" s="23"/>
      <c r="L137" s="23"/>
      <c r="M137" s="23"/>
      <c r="N137" s="23"/>
      <c r="O137" s="23"/>
      <c r="P137" s="23"/>
      <c r="Q137" s="23"/>
      <c r="R137" s="23"/>
      <c r="S137" s="23"/>
    </row>
    <row r="138" spans="1:19" s="21" customFormat="1" ht="70" customHeight="1" x14ac:dyDescent="0.35">
      <c r="A138" s="21" t="s">
        <v>1226</v>
      </c>
      <c r="B138" s="23"/>
      <c r="C138" s="89"/>
      <c r="D138" s="23"/>
      <c r="E138" s="23"/>
      <c r="F138" s="23"/>
      <c r="G138" s="23"/>
      <c r="H138" s="93"/>
      <c r="I138" s="23"/>
      <c r="J138" s="93"/>
      <c r="K138" s="23"/>
      <c r="L138" s="23"/>
      <c r="M138" s="23"/>
      <c r="N138" s="23"/>
      <c r="O138" s="23"/>
      <c r="P138" s="23"/>
      <c r="Q138" s="23"/>
      <c r="R138" s="23"/>
      <c r="S138" s="23"/>
    </row>
    <row r="139" spans="1:19" s="21" customFormat="1" ht="70" customHeight="1" x14ac:dyDescent="0.35">
      <c r="B139" s="23"/>
      <c r="C139" s="89"/>
      <c r="D139" s="23"/>
      <c r="E139" s="23"/>
      <c r="F139" s="23"/>
      <c r="G139" s="23"/>
      <c r="H139" s="93"/>
      <c r="I139" s="23"/>
      <c r="J139" s="93"/>
      <c r="K139" s="23"/>
      <c r="L139" s="23"/>
      <c r="M139" s="23"/>
      <c r="N139" s="23"/>
      <c r="O139" s="23"/>
      <c r="P139" s="23"/>
      <c r="Q139" s="23"/>
      <c r="R139" s="23"/>
      <c r="S139" s="23"/>
    </row>
    <row r="140" spans="1:19" s="21" customFormat="1" ht="70" customHeight="1" x14ac:dyDescent="0.35">
      <c r="B140" s="23"/>
      <c r="C140" s="89"/>
      <c r="D140" s="23"/>
      <c r="E140" s="23"/>
      <c r="F140" s="23"/>
      <c r="G140" s="23"/>
      <c r="H140" s="93"/>
      <c r="I140" s="23"/>
      <c r="J140" s="93"/>
      <c r="K140" s="23"/>
      <c r="L140" s="23"/>
      <c r="M140" s="23"/>
      <c r="N140" s="23"/>
      <c r="O140" s="23"/>
      <c r="P140" s="23"/>
      <c r="Q140" s="23"/>
      <c r="R140" s="23"/>
      <c r="S140" s="23"/>
    </row>
    <row r="141" spans="1:19" s="21" customFormat="1" ht="70" customHeight="1" x14ac:dyDescent="0.35">
      <c r="B141" s="23"/>
      <c r="C141" s="89"/>
      <c r="D141" s="23"/>
      <c r="E141" s="23"/>
      <c r="F141" s="23"/>
      <c r="G141" s="23"/>
      <c r="H141" s="93"/>
      <c r="I141" s="23"/>
      <c r="J141" s="93"/>
      <c r="K141" s="23"/>
      <c r="L141" s="23"/>
      <c r="M141" s="23"/>
      <c r="N141" s="23"/>
      <c r="O141" s="23"/>
      <c r="P141" s="23"/>
      <c r="Q141" s="23"/>
      <c r="R141" s="23"/>
      <c r="S141" s="23"/>
    </row>
    <row r="142" spans="1:19" s="21" customFormat="1" ht="70" customHeight="1" x14ac:dyDescent="0.35">
      <c r="B142" s="23"/>
      <c r="C142" s="89"/>
      <c r="D142" s="23"/>
      <c r="E142" s="23"/>
      <c r="F142" s="23"/>
      <c r="G142" s="23"/>
      <c r="H142" s="93"/>
      <c r="I142" s="23"/>
      <c r="J142" s="93"/>
      <c r="K142" s="23"/>
      <c r="L142" s="23"/>
      <c r="M142" s="23"/>
      <c r="N142" s="23"/>
      <c r="O142" s="23"/>
      <c r="P142" s="23"/>
      <c r="Q142" s="23"/>
      <c r="R142" s="23"/>
      <c r="S142" s="23"/>
    </row>
    <row r="143" spans="1:19" s="21" customFormat="1" ht="70" customHeight="1" x14ac:dyDescent="0.35">
      <c r="B143" s="23"/>
      <c r="C143" s="89"/>
      <c r="D143" s="23"/>
      <c r="E143" s="23"/>
      <c r="F143" s="23"/>
      <c r="G143" s="23"/>
      <c r="H143" s="93"/>
      <c r="I143" s="23"/>
      <c r="J143" s="93"/>
      <c r="K143" s="23"/>
      <c r="L143" s="23"/>
      <c r="M143" s="23"/>
      <c r="N143" s="23"/>
      <c r="O143" s="23"/>
      <c r="P143" s="23"/>
      <c r="Q143" s="23"/>
      <c r="R143" s="23"/>
      <c r="S143" s="23"/>
    </row>
    <row r="144" spans="1:19" s="21" customFormat="1" ht="70" customHeight="1" x14ac:dyDescent="0.35">
      <c r="B144" s="23"/>
      <c r="C144" s="89"/>
      <c r="D144" s="23"/>
      <c r="E144" s="23"/>
      <c r="F144" s="23"/>
      <c r="G144" s="23"/>
      <c r="H144" s="93"/>
      <c r="I144" s="23"/>
      <c r="J144" s="93"/>
      <c r="K144" s="23"/>
      <c r="L144" s="23"/>
      <c r="M144" s="23"/>
      <c r="N144" s="23"/>
      <c r="O144" s="23"/>
      <c r="P144" s="23"/>
      <c r="Q144" s="23"/>
      <c r="R144" s="23"/>
      <c r="S144" s="23"/>
    </row>
    <row r="145" spans="2:28" s="21" customFormat="1" ht="70" customHeight="1" x14ac:dyDescent="0.35">
      <c r="B145" s="23"/>
      <c r="C145" s="23"/>
      <c r="D145" s="23"/>
      <c r="E145" s="23"/>
      <c r="F145" s="23"/>
      <c r="G145" s="23"/>
      <c r="H145" s="93"/>
      <c r="I145" s="23"/>
      <c r="J145" s="93"/>
      <c r="K145" s="23"/>
      <c r="L145" s="23"/>
      <c r="M145" s="23"/>
      <c r="N145" s="23"/>
      <c r="O145" s="23"/>
      <c r="P145" s="23"/>
      <c r="Q145" s="23"/>
      <c r="R145" s="23"/>
      <c r="S145" s="23"/>
      <c r="T145" s="90"/>
      <c r="U145" s="90"/>
      <c r="V145" s="90"/>
      <c r="W145" s="90"/>
      <c r="X145" s="90"/>
      <c r="Y145" s="90"/>
      <c r="Z145" s="90"/>
      <c r="AA145" s="90"/>
      <c r="AB145" s="90"/>
    </row>
    <row r="146" spans="2:28" s="21" customFormat="1" ht="70" customHeight="1" x14ac:dyDescent="0.35">
      <c r="B146" s="23"/>
      <c r="C146" s="23"/>
      <c r="D146" s="23"/>
      <c r="E146" s="23"/>
      <c r="F146" s="23"/>
      <c r="G146" s="23"/>
      <c r="H146" s="93"/>
      <c r="I146" s="23"/>
      <c r="J146" s="93"/>
      <c r="K146" s="23"/>
      <c r="L146" s="23"/>
      <c r="M146" s="23"/>
      <c r="N146" s="23"/>
      <c r="O146" s="23"/>
      <c r="P146" s="23"/>
      <c r="Q146" s="23"/>
      <c r="R146" s="23"/>
      <c r="S146" s="23"/>
      <c r="T146" s="90"/>
      <c r="U146" s="90"/>
      <c r="V146" s="90"/>
      <c r="W146" s="90"/>
      <c r="X146" s="90"/>
      <c r="Y146" s="90"/>
      <c r="Z146" s="90"/>
      <c r="AA146" s="90"/>
      <c r="AB146" s="90"/>
    </row>
    <row r="147" spans="2:28" s="21" customFormat="1" ht="70" customHeight="1" x14ac:dyDescent="0.35">
      <c r="B147" s="23"/>
      <c r="C147" s="23"/>
      <c r="D147" s="23"/>
      <c r="E147" s="23"/>
      <c r="F147" s="23"/>
      <c r="G147" s="23"/>
      <c r="H147" s="93"/>
      <c r="I147" s="23"/>
      <c r="J147" s="93"/>
      <c r="K147" s="23"/>
      <c r="L147" s="23"/>
      <c r="M147" s="23"/>
      <c r="N147" s="23"/>
      <c r="O147" s="23"/>
      <c r="P147" s="23"/>
      <c r="Q147" s="23"/>
      <c r="R147" s="23"/>
      <c r="S147" s="23"/>
      <c r="T147" s="90"/>
      <c r="U147" s="90"/>
      <c r="V147" s="90"/>
      <c r="W147" s="90"/>
      <c r="X147" s="90"/>
      <c r="Y147" s="90"/>
      <c r="Z147" s="90"/>
      <c r="AA147" s="90"/>
      <c r="AB147" s="90"/>
    </row>
    <row r="148" spans="2:28" s="21" customFormat="1" ht="70" customHeight="1" x14ac:dyDescent="0.35">
      <c r="B148" s="23"/>
      <c r="C148" s="23"/>
      <c r="D148" s="23"/>
      <c r="E148" s="23"/>
      <c r="F148" s="23"/>
      <c r="G148" s="23"/>
      <c r="H148" s="93"/>
      <c r="I148" s="23"/>
      <c r="J148" s="93"/>
      <c r="K148" s="23"/>
      <c r="L148" s="23"/>
      <c r="M148" s="23"/>
      <c r="N148" s="23"/>
      <c r="O148" s="23"/>
      <c r="P148" s="23"/>
      <c r="Q148" s="23"/>
      <c r="R148" s="23"/>
      <c r="S148" s="23"/>
      <c r="T148" s="90"/>
      <c r="U148" s="90"/>
      <c r="V148" s="90"/>
      <c r="W148" s="90"/>
      <c r="X148" s="90"/>
      <c r="Y148" s="90"/>
      <c r="Z148" s="90"/>
      <c r="AA148" s="90"/>
      <c r="AB148" s="90"/>
    </row>
    <row r="149" spans="2:28" s="21" customFormat="1" ht="70" customHeight="1" x14ac:dyDescent="0.35">
      <c r="B149" s="23"/>
      <c r="C149" s="23"/>
      <c r="D149" s="23"/>
      <c r="E149" s="23"/>
      <c r="F149" s="23"/>
      <c r="G149" s="23"/>
      <c r="H149" s="93"/>
      <c r="I149" s="23"/>
      <c r="J149" s="93"/>
      <c r="K149" s="23"/>
      <c r="L149" s="23"/>
      <c r="M149" s="23"/>
      <c r="N149" s="23"/>
      <c r="O149" s="23"/>
      <c r="P149" s="23"/>
      <c r="Q149" s="23"/>
      <c r="R149" s="23"/>
      <c r="S149" s="23"/>
      <c r="T149" s="90"/>
      <c r="U149" s="90"/>
      <c r="V149" s="90"/>
      <c r="W149" s="90"/>
      <c r="X149" s="90"/>
      <c r="Y149" s="90"/>
      <c r="Z149" s="90"/>
      <c r="AA149" s="90"/>
      <c r="AB149" s="90"/>
    </row>
    <row r="150" spans="2:28" s="21" customFormat="1" ht="70" customHeight="1" x14ac:dyDescent="0.35">
      <c r="B150" s="23"/>
      <c r="C150" s="23"/>
      <c r="D150" s="23"/>
      <c r="E150" s="23"/>
      <c r="F150" s="23"/>
      <c r="G150" s="23"/>
      <c r="H150" s="93"/>
      <c r="I150" s="23"/>
      <c r="J150" s="93"/>
      <c r="K150" s="23"/>
      <c r="L150" s="23"/>
      <c r="M150" s="23"/>
      <c r="N150" s="23"/>
      <c r="O150" s="23"/>
      <c r="P150" s="23"/>
      <c r="Q150" s="23"/>
      <c r="R150" s="23"/>
      <c r="S150" s="23"/>
      <c r="T150" s="90"/>
      <c r="U150" s="90"/>
      <c r="V150" s="90"/>
      <c r="W150" s="90"/>
      <c r="X150" s="90"/>
      <c r="Y150" s="90"/>
      <c r="Z150" s="90"/>
      <c r="AA150" s="90"/>
      <c r="AB150" s="90"/>
    </row>
    <row r="151" spans="2:28" s="21" customFormat="1" ht="70" customHeight="1" x14ac:dyDescent="0.35">
      <c r="B151" s="23"/>
      <c r="C151" s="23"/>
      <c r="D151" s="23"/>
      <c r="E151" s="23"/>
      <c r="F151" s="23"/>
      <c r="G151" s="23"/>
      <c r="H151" s="93"/>
      <c r="I151" s="23"/>
      <c r="J151" s="93"/>
      <c r="K151" s="23"/>
      <c r="L151" s="23"/>
      <c r="M151" s="23"/>
      <c r="N151" s="23"/>
      <c r="O151" s="23"/>
      <c r="P151" s="23"/>
      <c r="Q151" s="23"/>
      <c r="R151" s="23"/>
      <c r="S151" s="23"/>
      <c r="T151" s="90"/>
      <c r="U151" s="90"/>
      <c r="V151" s="90"/>
      <c r="W151" s="90"/>
      <c r="X151" s="90"/>
      <c r="Y151" s="90"/>
      <c r="Z151" s="90"/>
      <c r="AA151" s="90"/>
      <c r="AB151" s="90"/>
    </row>
    <row r="152" spans="2:28" s="21" customFormat="1" ht="70" customHeight="1" x14ac:dyDescent="0.35">
      <c r="B152" s="23"/>
      <c r="C152" s="23"/>
      <c r="D152" s="23"/>
      <c r="E152" s="23"/>
      <c r="F152" s="23"/>
      <c r="G152" s="23"/>
      <c r="H152" s="93"/>
      <c r="I152" s="23"/>
      <c r="J152" s="93"/>
      <c r="K152" s="23"/>
      <c r="L152" s="23"/>
      <c r="M152" s="23"/>
      <c r="N152" s="23"/>
      <c r="O152" s="23"/>
      <c r="P152" s="23"/>
      <c r="Q152" s="23"/>
      <c r="R152" s="23"/>
      <c r="S152" s="23"/>
      <c r="T152" s="90"/>
      <c r="U152" s="90"/>
      <c r="V152" s="90"/>
      <c r="W152" s="90"/>
      <c r="X152" s="90"/>
      <c r="Y152" s="90"/>
      <c r="Z152" s="90"/>
      <c r="AA152" s="90"/>
      <c r="AB152" s="90"/>
    </row>
    <row r="153" spans="2:28" s="21" customFormat="1" ht="70" customHeight="1" x14ac:dyDescent="0.35">
      <c r="B153" s="23"/>
      <c r="C153" s="23"/>
      <c r="D153" s="23"/>
      <c r="E153" s="23"/>
      <c r="F153" s="23"/>
      <c r="G153" s="23"/>
      <c r="H153" s="93"/>
      <c r="I153" s="23"/>
      <c r="J153" s="93"/>
      <c r="K153" s="23"/>
      <c r="L153" s="23"/>
      <c r="M153" s="23"/>
      <c r="N153" s="23"/>
      <c r="O153" s="23"/>
      <c r="P153" s="23"/>
      <c r="Q153" s="23"/>
      <c r="R153" s="23"/>
      <c r="S153" s="23"/>
      <c r="T153" s="90"/>
      <c r="U153" s="90"/>
      <c r="V153" s="90"/>
      <c r="W153" s="90"/>
      <c r="X153" s="90"/>
      <c r="Y153" s="90"/>
      <c r="Z153" s="90"/>
      <c r="AA153" s="90"/>
      <c r="AB153" s="90"/>
    </row>
    <row r="154" spans="2:28" s="21" customFormat="1" ht="70" customHeight="1" x14ac:dyDescent="0.35">
      <c r="B154" s="23"/>
      <c r="C154" s="23"/>
      <c r="D154" s="23"/>
      <c r="E154" s="23"/>
      <c r="F154" s="23"/>
      <c r="G154" s="23"/>
      <c r="H154" s="93"/>
      <c r="I154" s="23"/>
      <c r="J154" s="93"/>
      <c r="K154" s="23"/>
      <c r="L154" s="23"/>
      <c r="M154" s="23"/>
      <c r="N154" s="23"/>
      <c r="O154" s="23"/>
      <c r="P154" s="23"/>
      <c r="Q154" s="23"/>
      <c r="R154" s="23"/>
      <c r="S154" s="23"/>
      <c r="T154" s="90"/>
      <c r="U154" s="90"/>
      <c r="V154" s="90"/>
      <c r="W154" s="90"/>
      <c r="X154" s="90"/>
      <c r="Y154" s="90"/>
      <c r="Z154" s="90"/>
      <c r="AA154" s="90"/>
      <c r="AB154" s="90"/>
    </row>
    <row r="155" spans="2:28" s="21" customFormat="1" ht="70" customHeight="1" x14ac:dyDescent="0.35">
      <c r="B155" s="23"/>
      <c r="C155" s="23"/>
      <c r="D155" s="23"/>
      <c r="E155" s="23"/>
      <c r="F155" s="23"/>
      <c r="G155" s="23"/>
      <c r="H155" s="93"/>
      <c r="I155" s="23"/>
      <c r="J155" s="93"/>
      <c r="K155" s="23"/>
      <c r="L155" s="23"/>
      <c r="M155" s="23"/>
      <c r="N155" s="23"/>
      <c r="O155" s="23"/>
      <c r="P155" s="23"/>
      <c r="Q155" s="23"/>
      <c r="R155" s="23"/>
      <c r="S155" s="23"/>
      <c r="T155" s="90"/>
      <c r="U155" s="90"/>
      <c r="V155" s="90"/>
      <c r="W155" s="90"/>
      <c r="X155" s="90"/>
      <c r="Y155" s="90"/>
      <c r="Z155" s="90"/>
      <c r="AA155" s="90"/>
      <c r="AB155" s="90"/>
    </row>
    <row r="156" spans="2:28" s="21" customFormat="1" ht="70" customHeight="1" x14ac:dyDescent="0.35">
      <c r="B156" s="23"/>
      <c r="C156" s="23"/>
      <c r="D156" s="23"/>
      <c r="E156" s="23"/>
      <c r="F156" s="23"/>
      <c r="G156" s="23"/>
      <c r="H156" s="93"/>
      <c r="I156" s="23"/>
      <c r="J156" s="93"/>
      <c r="K156" s="23"/>
      <c r="L156" s="23"/>
      <c r="M156" s="23"/>
      <c r="N156" s="23"/>
      <c r="O156" s="23"/>
      <c r="P156" s="23"/>
      <c r="Q156" s="23"/>
      <c r="R156" s="23"/>
      <c r="S156" s="23"/>
      <c r="T156" s="90"/>
      <c r="U156" s="90"/>
      <c r="V156" s="90"/>
      <c r="W156" s="90"/>
      <c r="X156" s="90"/>
      <c r="Y156" s="90"/>
      <c r="Z156" s="90"/>
      <c r="AA156" s="90"/>
      <c r="AB156" s="90"/>
    </row>
    <row r="157" spans="2:28" s="21" customFormat="1" ht="70" customHeight="1" x14ac:dyDescent="0.35">
      <c r="B157" s="23"/>
      <c r="C157" s="23"/>
      <c r="D157" s="23"/>
      <c r="E157" s="23"/>
      <c r="F157" s="23"/>
      <c r="G157" s="23"/>
      <c r="H157" s="93"/>
      <c r="I157" s="23"/>
      <c r="J157" s="93"/>
      <c r="K157" s="23"/>
      <c r="L157" s="23"/>
      <c r="M157" s="23"/>
      <c r="N157" s="23"/>
      <c r="O157" s="23"/>
      <c r="P157" s="23"/>
      <c r="Q157" s="23"/>
      <c r="R157" s="23"/>
      <c r="S157" s="23"/>
      <c r="T157" s="90"/>
      <c r="U157" s="90"/>
      <c r="V157" s="90"/>
      <c r="W157" s="90"/>
      <c r="X157" s="90"/>
      <c r="Y157" s="90"/>
      <c r="Z157" s="90"/>
      <c r="AA157" s="90"/>
      <c r="AB157" s="90"/>
    </row>
    <row r="158" spans="2:28" s="21" customFormat="1" ht="70" customHeight="1" x14ac:dyDescent="0.35">
      <c r="B158" s="23"/>
      <c r="C158" s="23"/>
      <c r="D158" s="23"/>
      <c r="E158" s="23"/>
      <c r="F158" s="23"/>
      <c r="G158" s="23"/>
      <c r="H158" s="93"/>
      <c r="I158" s="23"/>
      <c r="J158" s="93"/>
      <c r="K158" s="23"/>
      <c r="L158" s="23"/>
      <c r="M158" s="23"/>
      <c r="N158" s="23"/>
      <c r="O158" s="23"/>
      <c r="P158" s="23"/>
      <c r="Q158" s="23"/>
      <c r="R158" s="23"/>
      <c r="S158" s="23"/>
      <c r="T158" s="90"/>
      <c r="U158" s="90"/>
      <c r="V158" s="90"/>
      <c r="W158" s="90"/>
      <c r="X158" s="90"/>
      <c r="Y158" s="90"/>
      <c r="Z158" s="90"/>
      <c r="AA158" s="90"/>
      <c r="AB158" s="90"/>
    </row>
    <row r="159" spans="2:28" s="21" customFormat="1" ht="70" customHeight="1" x14ac:dyDescent="0.35">
      <c r="B159" s="23"/>
      <c r="C159" s="23"/>
      <c r="D159" s="23"/>
      <c r="E159" s="23"/>
      <c r="F159" s="23"/>
      <c r="G159" s="23"/>
      <c r="H159" s="93"/>
      <c r="I159" s="23"/>
      <c r="J159" s="93"/>
      <c r="K159" s="23"/>
      <c r="L159" s="23"/>
      <c r="M159" s="23"/>
      <c r="N159" s="23"/>
      <c r="O159" s="23"/>
      <c r="P159" s="23"/>
      <c r="Q159" s="23"/>
      <c r="R159" s="23"/>
      <c r="S159" s="23"/>
      <c r="T159" s="90"/>
      <c r="U159" s="90"/>
      <c r="V159" s="90"/>
      <c r="W159" s="90"/>
      <c r="X159" s="90"/>
      <c r="Y159" s="90"/>
      <c r="Z159" s="90"/>
      <c r="AA159" s="90"/>
      <c r="AB159" s="90"/>
    </row>
    <row r="160" spans="2:28" s="21" customFormat="1" ht="70" customHeight="1" x14ac:dyDescent="0.35">
      <c r="B160" s="23"/>
      <c r="C160" s="23"/>
      <c r="D160" s="23"/>
      <c r="E160" s="23"/>
      <c r="F160" s="23"/>
      <c r="G160" s="23"/>
      <c r="H160" s="93"/>
      <c r="I160" s="23"/>
      <c r="J160" s="93"/>
      <c r="K160" s="23"/>
      <c r="L160" s="23"/>
      <c r="M160" s="23"/>
      <c r="N160" s="23"/>
      <c r="O160" s="23"/>
      <c r="P160" s="23"/>
      <c r="Q160" s="23"/>
      <c r="R160" s="23"/>
      <c r="S160" s="23"/>
      <c r="T160" s="90"/>
      <c r="U160" s="90"/>
      <c r="V160" s="90"/>
      <c r="W160" s="90"/>
      <c r="X160" s="90"/>
      <c r="Y160" s="90"/>
      <c r="Z160" s="90"/>
      <c r="AA160" s="90"/>
      <c r="AB160" s="90"/>
    </row>
    <row r="161" spans="2:28" s="21" customFormat="1" ht="70" customHeight="1" x14ac:dyDescent="0.35">
      <c r="B161" s="23"/>
      <c r="C161" s="23"/>
      <c r="D161" s="23"/>
      <c r="E161" s="23"/>
      <c r="F161" s="23"/>
      <c r="G161" s="23"/>
      <c r="H161" s="93"/>
      <c r="I161" s="23"/>
      <c r="J161" s="93"/>
      <c r="K161" s="23"/>
      <c r="L161" s="23"/>
      <c r="M161" s="23"/>
      <c r="N161" s="23"/>
      <c r="O161" s="23"/>
      <c r="P161" s="23"/>
      <c r="Q161" s="23"/>
      <c r="R161" s="23"/>
      <c r="S161" s="23"/>
      <c r="T161" s="90"/>
      <c r="U161" s="90"/>
      <c r="V161" s="90"/>
      <c r="W161" s="90"/>
      <c r="X161" s="90"/>
      <c r="Y161" s="90"/>
      <c r="Z161" s="90"/>
      <c r="AA161" s="90"/>
      <c r="AB161" s="90"/>
    </row>
    <row r="162" spans="2:28" s="21" customFormat="1" ht="70" customHeight="1" x14ac:dyDescent="0.35">
      <c r="B162" s="23"/>
      <c r="C162" s="23"/>
      <c r="D162" s="23"/>
      <c r="E162" s="23"/>
      <c r="F162" s="23"/>
      <c r="G162" s="23"/>
      <c r="H162" s="93"/>
      <c r="I162" s="23"/>
      <c r="J162" s="93"/>
      <c r="K162" s="23"/>
      <c r="L162" s="23"/>
      <c r="M162" s="23"/>
      <c r="N162" s="23"/>
      <c r="O162" s="23"/>
      <c r="P162" s="23"/>
      <c r="Q162" s="23"/>
      <c r="R162" s="23"/>
      <c r="S162" s="23"/>
      <c r="T162" s="90"/>
      <c r="U162" s="90"/>
      <c r="V162" s="90"/>
      <c r="W162" s="90"/>
      <c r="X162" s="90"/>
      <c r="Y162" s="90"/>
      <c r="Z162" s="90"/>
      <c r="AA162" s="90"/>
      <c r="AB162" s="90"/>
    </row>
    <row r="163" spans="2:28" s="21" customFormat="1" ht="70" customHeight="1" x14ac:dyDescent="0.35">
      <c r="B163" s="23"/>
      <c r="C163" s="23"/>
      <c r="D163" s="23"/>
      <c r="E163" s="23"/>
      <c r="F163" s="23"/>
      <c r="G163" s="23"/>
      <c r="H163" s="93"/>
      <c r="I163" s="23"/>
      <c r="J163" s="93"/>
      <c r="K163" s="23"/>
      <c r="L163" s="23"/>
      <c r="M163" s="23"/>
      <c r="N163" s="23"/>
      <c r="O163" s="23"/>
      <c r="P163" s="23"/>
      <c r="Q163" s="23"/>
      <c r="R163" s="23"/>
      <c r="S163" s="23"/>
      <c r="T163" s="90"/>
      <c r="U163" s="90"/>
      <c r="V163" s="90"/>
      <c r="W163" s="90"/>
      <c r="X163" s="90"/>
      <c r="Y163" s="90"/>
      <c r="Z163" s="90"/>
      <c r="AA163" s="90"/>
      <c r="AB163" s="90"/>
    </row>
    <row r="164" spans="2:28" s="21" customFormat="1" ht="70" customHeight="1" x14ac:dyDescent="0.35">
      <c r="B164" s="23"/>
      <c r="C164" s="23"/>
      <c r="D164" s="23"/>
      <c r="E164" s="23"/>
      <c r="F164" s="23"/>
      <c r="G164" s="23"/>
      <c r="H164" s="93"/>
      <c r="I164" s="23"/>
      <c r="J164" s="93"/>
      <c r="K164" s="23"/>
      <c r="L164" s="23"/>
      <c r="M164" s="23"/>
      <c r="N164" s="23"/>
      <c r="O164" s="23"/>
      <c r="P164" s="23"/>
      <c r="Q164" s="23"/>
      <c r="R164" s="23"/>
      <c r="S164" s="23"/>
      <c r="T164" s="90"/>
      <c r="U164" s="90"/>
      <c r="V164" s="90"/>
      <c r="W164" s="90"/>
      <c r="X164" s="90"/>
      <c r="Y164" s="90"/>
      <c r="Z164" s="90"/>
      <c r="AA164" s="90"/>
      <c r="AB164" s="90"/>
    </row>
    <row r="165" spans="2:28" s="21" customFormat="1" ht="70" customHeight="1" x14ac:dyDescent="0.35">
      <c r="B165" s="23"/>
      <c r="C165" s="23"/>
      <c r="D165" s="23"/>
      <c r="E165" s="23"/>
      <c r="F165" s="23"/>
      <c r="G165" s="23"/>
      <c r="H165" s="93"/>
      <c r="I165" s="23"/>
      <c r="J165" s="93"/>
      <c r="K165" s="23"/>
      <c r="L165" s="23"/>
      <c r="M165" s="23"/>
      <c r="N165" s="23"/>
      <c r="O165" s="23"/>
      <c r="P165" s="23"/>
      <c r="Q165" s="23"/>
      <c r="R165" s="23"/>
      <c r="S165" s="23"/>
      <c r="T165" s="90"/>
      <c r="U165" s="90"/>
      <c r="V165" s="90"/>
      <c r="W165" s="90"/>
      <c r="X165" s="90"/>
      <c r="Y165" s="90"/>
      <c r="Z165" s="90"/>
      <c r="AA165" s="90"/>
      <c r="AB165" s="90"/>
    </row>
    <row r="166" spans="2:28" s="21" customFormat="1" ht="70" customHeight="1" x14ac:dyDescent="0.35">
      <c r="B166" s="23"/>
      <c r="C166" s="23"/>
      <c r="D166" s="23"/>
      <c r="E166" s="23"/>
      <c r="F166" s="23"/>
      <c r="G166" s="23"/>
      <c r="H166" s="93"/>
      <c r="I166" s="23"/>
      <c r="J166" s="93"/>
      <c r="K166" s="23"/>
      <c r="L166" s="23"/>
      <c r="M166" s="23"/>
      <c r="N166" s="23"/>
      <c r="O166" s="23"/>
      <c r="P166" s="23"/>
      <c r="Q166" s="23"/>
      <c r="R166" s="23"/>
      <c r="S166" s="23"/>
      <c r="T166" s="90"/>
      <c r="U166" s="90"/>
      <c r="V166" s="90"/>
      <c r="W166" s="90"/>
      <c r="X166" s="90"/>
      <c r="Y166" s="90"/>
      <c r="Z166" s="90"/>
      <c r="AA166" s="90"/>
      <c r="AB166" s="90"/>
    </row>
    <row r="167" spans="2:28" s="21" customFormat="1" ht="70" customHeight="1" x14ac:dyDescent="0.35">
      <c r="B167" s="23"/>
      <c r="C167" s="23"/>
      <c r="D167" s="23"/>
      <c r="E167" s="23"/>
      <c r="F167" s="23"/>
      <c r="G167" s="23"/>
      <c r="H167" s="93"/>
      <c r="I167" s="23"/>
      <c r="J167" s="93"/>
      <c r="K167" s="23"/>
      <c r="L167" s="23"/>
      <c r="M167" s="23"/>
      <c r="N167" s="23"/>
      <c r="O167" s="23"/>
      <c r="P167" s="23"/>
      <c r="Q167" s="23"/>
      <c r="R167" s="23"/>
      <c r="S167" s="23"/>
      <c r="T167" s="90"/>
      <c r="U167" s="90"/>
      <c r="V167" s="90"/>
      <c r="W167" s="90"/>
      <c r="X167" s="90"/>
      <c r="Y167" s="90"/>
      <c r="Z167" s="90"/>
      <c r="AA167" s="90"/>
      <c r="AB167" s="90"/>
    </row>
    <row r="168" spans="2:28" s="21" customFormat="1" ht="70" customHeight="1" x14ac:dyDescent="0.35">
      <c r="B168" s="23"/>
      <c r="C168" s="23"/>
      <c r="D168" s="23"/>
      <c r="E168" s="23"/>
      <c r="F168" s="23"/>
      <c r="G168" s="23"/>
      <c r="H168" s="93"/>
      <c r="I168" s="23"/>
      <c r="J168" s="93"/>
      <c r="K168" s="23"/>
      <c r="L168" s="23"/>
      <c r="M168" s="23"/>
      <c r="N168" s="23"/>
      <c r="O168" s="23"/>
      <c r="P168" s="23"/>
      <c r="Q168" s="23"/>
      <c r="R168" s="23"/>
      <c r="S168" s="23"/>
      <c r="T168" s="90"/>
      <c r="U168" s="90"/>
      <c r="V168" s="90"/>
      <c r="W168" s="90"/>
      <c r="X168" s="90"/>
      <c r="Y168" s="90"/>
      <c r="Z168" s="90"/>
      <c r="AA168" s="90"/>
      <c r="AB168" s="90"/>
    </row>
    <row r="169" spans="2:28" s="21" customFormat="1" ht="70" customHeight="1" x14ac:dyDescent="0.35">
      <c r="B169" s="23"/>
      <c r="C169" s="23"/>
      <c r="D169" s="23"/>
      <c r="E169" s="23"/>
      <c r="F169" s="23"/>
      <c r="G169" s="23"/>
      <c r="H169" s="93"/>
      <c r="I169" s="23"/>
      <c r="J169" s="93"/>
      <c r="K169" s="23"/>
      <c r="L169" s="23"/>
      <c r="M169" s="23"/>
      <c r="N169" s="23"/>
      <c r="O169" s="23"/>
      <c r="P169" s="23"/>
      <c r="Q169" s="23"/>
      <c r="R169" s="23"/>
      <c r="S169" s="23"/>
      <c r="T169" s="90"/>
      <c r="U169" s="90"/>
      <c r="V169" s="90"/>
      <c r="W169" s="90"/>
      <c r="X169" s="90"/>
      <c r="Y169" s="90"/>
      <c r="Z169" s="90"/>
      <c r="AA169" s="90"/>
      <c r="AB169" s="90"/>
    </row>
    <row r="170" spans="2:28" s="21" customFormat="1" ht="70" customHeight="1" x14ac:dyDescent="0.35">
      <c r="B170" s="23"/>
      <c r="C170" s="23"/>
      <c r="D170" s="23"/>
      <c r="E170" s="23"/>
      <c r="F170" s="23"/>
      <c r="G170" s="23"/>
      <c r="H170" s="93"/>
      <c r="I170" s="23"/>
      <c r="J170" s="93"/>
      <c r="K170" s="23"/>
      <c r="L170" s="23"/>
      <c r="M170" s="23"/>
      <c r="N170" s="23"/>
      <c r="O170" s="23"/>
      <c r="P170" s="23"/>
      <c r="Q170" s="23"/>
      <c r="R170" s="23"/>
      <c r="S170" s="23"/>
      <c r="T170" s="90"/>
      <c r="U170" s="90"/>
      <c r="V170" s="90"/>
      <c r="W170" s="90"/>
      <c r="X170" s="90"/>
      <c r="Y170" s="90"/>
      <c r="Z170" s="90"/>
      <c r="AA170" s="90"/>
      <c r="AB170" s="90"/>
    </row>
    <row r="171" spans="2:28" s="21" customFormat="1" ht="70" customHeight="1" x14ac:dyDescent="0.35">
      <c r="B171" s="23"/>
      <c r="C171" s="23"/>
      <c r="D171" s="23"/>
      <c r="E171" s="23"/>
      <c r="F171" s="23"/>
      <c r="G171" s="23"/>
      <c r="H171" s="93"/>
      <c r="I171" s="23"/>
      <c r="J171" s="93"/>
      <c r="K171" s="23"/>
      <c r="L171" s="23"/>
      <c r="M171" s="23"/>
      <c r="N171" s="23"/>
      <c r="O171" s="23"/>
      <c r="P171" s="23"/>
      <c r="Q171" s="23"/>
      <c r="R171" s="23"/>
      <c r="S171" s="23"/>
      <c r="T171" s="90"/>
      <c r="U171" s="90"/>
      <c r="V171" s="90"/>
      <c r="W171" s="90"/>
      <c r="X171" s="90"/>
      <c r="Y171" s="90"/>
      <c r="Z171" s="90"/>
      <c r="AA171" s="90"/>
      <c r="AB171" s="90"/>
    </row>
    <row r="172" spans="2:28" s="21" customFormat="1" ht="70" customHeight="1" x14ac:dyDescent="0.35">
      <c r="B172" s="23"/>
      <c r="C172" s="23"/>
      <c r="D172" s="23"/>
      <c r="E172" s="23"/>
      <c r="F172" s="23"/>
      <c r="G172" s="23"/>
      <c r="H172" s="93"/>
      <c r="I172" s="23"/>
      <c r="J172" s="93"/>
      <c r="K172" s="23"/>
      <c r="L172" s="23"/>
      <c r="M172" s="23"/>
      <c r="N172" s="23"/>
      <c r="O172" s="23"/>
      <c r="P172" s="23"/>
      <c r="Q172" s="23"/>
      <c r="R172" s="23"/>
      <c r="S172" s="23"/>
      <c r="T172" s="90"/>
      <c r="U172" s="90"/>
      <c r="V172" s="90"/>
      <c r="W172" s="90"/>
      <c r="X172" s="90"/>
      <c r="Y172" s="90"/>
      <c r="Z172" s="90"/>
      <c r="AA172" s="90"/>
      <c r="AB172" s="90"/>
    </row>
    <row r="173" spans="2:28" s="21" customFormat="1" ht="70" customHeight="1" x14ac:dyDescent="0.35">
      <c r="B173" s="23"/>
      <c r="C173" s="23"/>
      <c r="D173" s="23"/>
      <c r="E173" s="23"/>
      <c r="F173" s="23"/>
      <c r="G173" s="23"/>
      <c r="H173" s="93"/>
      <c r="I173" s="23"/>
      <c r="J173" s="93"/>
      <c r="K173" s="23"/>
      <c r="L173" s="23"/>
      <c r="M173" s="23"/>
      <c r="N173" s="23"/>
      <c r="O173" s="23"/>
      <c r="P173" s="23"/>
      <c r="Q173" s="23"/>
      <c r="R173" s="23"/>
      <c r="S173" s="23"/>
    </row>
    <row r="174" spans="2:28" s="21" customFormat="1" ht="70" customHeight="1" x14ac:dyDescent="0.35">
      <c r="B174" s="23"/>
      <c r="C174" s="23"/>
      <c r="D174" s="23"/>
      <c r="E174" s="23"/>
      <c r="F174" s="23"/>
      <c r="G174" s="23"/>
      <c r="H174" s="93"/>
      <c r="I174" s="23"/>
      <c r="J174" s="93"/>
      <c r="K174" s="23"/>
      <c r="L174" s="23"/>
      <c r="M174" s="23"/>
      <c r="N174" s="23"/>
      <c r="O174" s="23"/>
      <c r="P174" s="23"/>
      <c r="Q174" s="23"/>
      <c r="R174" s="23"/>
      <c r="S174" s="23"/>
    </row>
    <row r="175" spans="2:28" s="21" customFormat="1" ht="70" customHeight="1" x14ac:dyDescent="0.35">
      <c r="B175" s="23"/>
      <c r="C175" s="23"/>
      <c r="D175" s="23"/>
      <c r="E175" s="23"/>
      <c r="F175" s="23"/>
      <c r="G175" s="23"/>
      <c r="H175" s="93"/>
      <c r="I175" s="23"/>
      <c r="J175" s="93"/>
      <c r="K175" s="23"/>
      <c r="L175" s="23"/>
      <c r="M175" s="23"/>
      <c r="N175" s="23"/>
      <c r="O175" s="23"/>
      <c r="P175" s="23"/>
      <c r="Q175" s="23"/>
      <c r="R175" s="23"/>
      <c r="S175" s="23"/>
    </row>
    <row r="176" spans="2:28" s="21" customFormat="1" ht="70" customHeight="1" x14ac:dyDescent="0.35">
      <c r="B176" s="23"/>
      <c r="C176" s="23"/>
      <c r="D176" s="23"/>
      <c r="E176" s="23"/>
      <c r="F176" s="23"/>
      <c r="G176" s="23"/>
      <c r="H176" s="93"/>
      <c r="I176" s="23"/>
      <c r="J176" s="93"/>
      <c r="K176" s="23"/>
      <c r="L176" s="23"/>
      <c r="M176" s="23"/>
      <c r="N176" s="23"/>
      <c r="O176" s="23"/>
      <c r="P176" s="23"/>
      <c r="Q176" s="23"/>
      <c r="R176" s="23"/>
      <c r="S176" s="23"/>
    </row>
    <row r="177" spans="2:19" s="21" customFormat="1" ht="70" customHeight="1" x14ac:dyDescent="0.35">
      <c r="B177" s="23"/>
      <c r="C177" s="23"/>
      <c r="D177" s="23"/>
      <c r="E177" s="23"/>
      <c r="F177" s="23"/>
      <c r="G177" s="23"/>
      <c r="H177" s="93"/>
      <c r="I177" s="23"/>
      <c r="J177" s="93"/>
      <c r="K177" s="23"/>
      <c r="L177" s="23"/>
      <c r="M177" s="23"/>
      <c r="N177" s="23"/>
      <c r="O177" s="23"/>
      <c r="P177" s="23"/>
      <c r="Q177" s="23"/>
      <c r="R177" s="23"/>
      <c r="S177" s="23"/>
    </row>
    <row r="178" spans="2:19" s="21" customFormat="1" ht="70" customHeight="1" x14ac:dyDescent="0.35">
      <c r="B178" s="23"/>
      <c r="C178" s="23"/>
      <c r="D178" s="23"/>
      <c r="E178" s="23"/>
      <c r="F178" s="23"/>
      <c r="G178" s="23"/>
      <c r="H178" s="93"/>
      <c r="I178" s="23"/>
      <c r="J178" s="93"/>
      <c r="K178" s="23"/>
      <c r="L178" s="23"/>
      <c r="M178" s="23"/>
      <c r="N178" s="23"/>
      <c r="O178" s="23"/>
      <c r="P178" s="23"/>
      <c r="Q178" s="23"/>
      <c r="R178" s="23"/>
      <c r="S178" s="23"/>
    </row>
    <row r="179" spans="2:19" s="21" customFormat="1" ht="70" customHeight="1" x14ac:dyDescent="0.35">
      <c r="B179" s="23"/>
      <c r="C179" s="23"/>
      <c r="D179" s="23"/>
      <c r="E179" s="23"/>
      <c r="F179" s="23"/>
      <c r="G179" s="23"/>
      <c r="H179" s="93"/>
      <c r="I179" s="23"/>
      <c r="J179" s="93"/>
      <c r="K179" s="23"/>
      <c r="L179" s="23"/>
      <c r="M179" s="23"/>
      <c r="N179" s="23"/>
      <c r="O179" s="23"/>
      <c r="P179" s="23"/>
      <c r="Q179" s="23"/>
      <c r="R179" s="23"/>
      <c r="S179" s="23"/>
    </row>
    <row r="180" spans="2:19" s="21" customFormat="1" ht="70" customHeight="1" x14ac:dyDescent="0.35">
      <c r="B180" s="23"/>
      <c r="C180" s="23"/>
      <c r="D180" s="23"/>
      <c r="E180" s="23"/>
      <c r="F180" s="23"/>
      <c r="G180" s="23"/>
      <c r="H180" s="93"/>
      <c r="I180" s="23"/>
      <c r="J180" s="93"/>
      <c r="K180" s="23"/>
      <c r="L180" s="23"/>
      <c r="M180" s="23"/>
      <c r="N180" s="23"/>
      <c r="O180" s="23"/>
      <c r="P180" s="23"/>
      <c r="Q180" s="23"/>
      <c r="R180" s="23"/>
      <c r="S180" s="23"/>
    </row>
    <row r="181" spans="2:19" s="21" customFormat="1" ht="70" customHeight="1" x14ac:dyDescent="0.35">
      <c r="B181" s="23"/>
      <c r="C181" s="23"/>
      <c r="D181" s="23"/>
      <c r="E181" s="23"/>
      <c r="F181" s="23"/>
      <c r="G181" s="23"/>
      <c r="H181" s="93"/>
      <c r="I181" s="23"/>
      <c r="J181" s="93"/>
      <c r="K181" s="23"/>
      <c r="L181" s="23"/>
      <c r="M181" s="23"/>
      <c r="N181" s="23"/>
      <c r="O181" s="23"/>
      <c r="P181" s="23"/>
      <c r="Q181" s="23"/>
      <c r="R181" s="23"/>
      <c r="S181" s="23"/>
    </row>
    <row r="182" spans="2:19" s="21" customFormat="1" ht="70" customHeight="1" x14ac:dyDescent="0.35">
      <c r="B182" s="23"/>
      <c r="C182" s="23"/>
      <c r="D182" s="23"/>
      <c r="E182" s="23"/>
      <c r="F182" s="23"/>
      <c r="G182" s="23"/>
      <c r="H182" s="93"/>
      <c r="I182" s="23"/>
      <c r="J182" s="93"/>
      <c r="K182" s="23"/>
      <c r="L182" s="23"/>
      <c r="M182" s="23"/>
      <c r="N182" s="23"/>
      <c r="O182" s="23"/>
      <c r="P182" s="23"/>
      <c r="Q182" s="23"/>
      <c r="R182" s="23"/>
      <c r="S182" s="23"/>
    </row>
    <row r="183" spans="2:19" s="21" customFormat="1" ht="70" customHeight="1" x14ac:dyDescent="0.35">
      <c r="B183" s="23"/>
      <c r="C183" s="23"/>
      <c r="D183" s="23"/>
      <c r="E183" s="23"/>
      <c r="F183" s="23"/>
      <c r="G183" s="23"/>
      <c r="H183" s="93"/>
      <c r="I183" s="23"/>
      <c r="J183" s="93"/>
      <c r="K183" s="23"/>
      <c r="L183" s="23"/>
      <c r="M183" s="23"/>
      <c r="N183" s="23"/>
      <c r="O183" s="23"/>
      <c r="P183" s="23"/>
      <c r="Q183" s="23"/>
      <c r="R183" s="23"/>
      <c r="S183" s="23"/>
    </row>
    <row r="184" spans="2:19" s="21" customFormat="1" ht="70" customHeight="1" x14ac:dyDescent="0.35">
      <c r="B184" s="23"/>
      <c r="C184" s="23"/>
      <c r="D184" s="23"/>
      <c r="E184" s="23"/>
      <c r="F184" s="23"/>
      <c r="G184" s="23"/>
      <c r="H184" s="93"/>
      <c r="I184" s="23"/>
      <c r="J184" s="93"/>
      <c r="K184" s="23"/>
      <c r="L184" s="23"/>
      <c r="M184" s="23"/>
      <c r="N184" s="23"/>
      <c r="O184" s="23"/>
      <c r="P184" s="23"/>
      <c r="Q184" s="23"/>
      <c r="R184" s="23"/>
      <c r="S184" s="23"/>
    </row>
    <row r="185" spans="2:19" s="21" customFormat="1" ht="70" customHeight="1" x14ac:dyDescent="0.35">
      <c r="B185" s="23"/>
      <c r="C185" s="23"/>
      <c r="D185" s="23"/>
      <c r="E185" s="23"/>
      <c r="F185" s="23"/>
      <c r="G185" s="23"/>
      <c r="H185" s="93"/>
      <c r="I185" s="23"/>
      <c r="J185" s="93"/>
      <c r="K185" s="23"/>
      <c r="L185" s="23"/>
      <c r="M185" s="23"/>
      <c r="N185" s="23"/>
      <c r="O185" s="23"/>
      <c r="P185" s="23"/>
      <c r="Q185" s="23"/>
      <c r="R185" s="23"/>
      <c r="S185" s="23"/>
    </row>
    <row r="186" spans="2:19" s="21" customFormat="1" ht="70" customHeight="1" x14ac:dyDescent="0.35">
      <c r="B186" s="23"/>
      <c r="C186" s="23"/>
      <c r="D186" s="23"/>
      <c r="E186" s="23"/>
      <c r="F186" s="23"/>
      <c r="G186" s="23"/>
      <c r="H186" s="93"/>
      <c r="I186" s="23"/>
      <c r="J186" s="93"/>
      <c r="K186" s="23"/>
      <c r="L186" s="23"/>
      <c r="M186" s="23"/>
      <c r="N186" s="23"/>
      <c r="O186" s="23"/>
      <c r="P186" s="23"/>
      <c r="Q186" s="23"/>
      <c r="R186" s="23"/>
      <c r="S186" s="23"/>
    </row>
    <row r="187" spans="2:19" s="21" customFormat="1" ht="70" customHeight="1" x14ac:dyDescent="0.35">
      <c r="B187" s="23"/>
      <c r="C187" s="23"/>
      <c r="D187" s="23"/>
      <c r="E187" s="23"/>
      <c r="F187" s="23"/>
      <c r="G187" s="23"/>
      <c r="H187" s="93"/>
      <c r="I187" s="23"/>
      <c r="J187" s="93"/>
      <c r="K187" s="23"/>
      <c r="L187" s="23"/>
      <c r="M187" s="23"/>
      <c r="N187" s="23"/>
      <c r="O187" s="23"/>
      <c r="P187" s="23"/>
      <c r="Q187" s="23"/>
      <c r="R187" s="23"/>
      <c r="S187" s="23"/>
    </row>
    <row r="188" spans="2:19" s="21" customFormat="1" ht="70" customHeight="1" x14ac:dyDescent="0.35">
      <c r="B188" s="23"/>
      <c r="C188" s="23"/>
      <c r="D188" s="23"/>
      <c r="E188" s="23"/>
      <c r="F188" s="23"/>
      <c r="G188" s="23"/>
      <c r="H188" s="93"/>
      <c r="I188" s="23"/>
      <c r="J188" s="93"/>
      <c r="K188" s="23"/>
      <c r="L188" s="23"/>
      <c r="M188" s="23"/>
      <c r="N188" s="23"/>
      <c r="O188" s="23"/>
      <c r="P188" s="23"/>
      <c r="Q188" s="23"/>
      <c r="R188" s="23"/>
      <c r="S188" s="23"/>
    </row>
    <row r="189" spans="2:19" s="21" customFormat="1" ht="70" customHeight="1" x14ac:dyDescent="0.35">
      <c r="B189" s="23"/>
      <c r="C189" s="23"/>
      <c r="D189" s="23"/>
      <c r="E189" s="23"/>
      <c r="F189" s="23"/>
      <c r="G189" s="23"/>
      <c r="H189" s="93"/>
      <c r="I189" s="23"/>
      <c r="J189" s="93"/>
      <c r="K189" s="23"/>
      <c r="L189" s="23"/>
      <c r="M189" s="23"/>
      <c r="N189" s="23"/>
      <c r="O189" s="23"/>
      <c r="P189" s="23"/>
      <c r="Q189" s="23"/>
      <c r="R189" s="23"/>
      <c r="S189" s="23"/>
    </row>
    <row r="190" spans="2:19" s="21" customFormat="1" ht="70" customHeight="1" x14ac:dyDescent="0.35">
      <c r="B190" s="23"/>
      <c r="C190" s="23"/>
      <c r="D190" s="23"/>
      <c r="E190" s="23"/>
      <c r="F190" s="23"/>
      <c r="G190" s="23"/>
      <c r="H190" s="93"/>
      <c r="I190" s="23"/>
      <c r="J190" s="93"/>
      <c r="K190" s="23"/>
      <c r="L190" s="23"/>
      <c r="M190" s="23"/>
      <c r="N190" s="23"/>
      <c r="O190" s="23"/>
      <c r="P190" s="23"/>
      <c r="Q190" s="23"/>
      <c r="R190" s="23"/>
      <c r="S190" s="23"/>
    </row>
    <row r="191" spans="2:19" s="21" customFormat="1" ht="70" customHeight="1" x14ac:dyDescent="0.35">
      <c r="B191" s="23"/>
      <c r="C191" s="23"/>
      <c r="D191" s="23"/>
      <c r="E191" s="23"/>
      <c r="F191" s="23"/>
      <c r="G191" s="23"/>
      <c r="H191" s="93"/>
      <c r="I191" s="23"/>
      <c r="J191" s="93"/>
      <c r="K191" s="23"/>
      <c r="L191" s="23"/>
      <c r="M191" s="23"/>
      <c r="N191" s="23"/>
      <c r="O191" s="23"/>
      <c r="P191" s="23"/>
      <c r="Q191" s="23"/>
      <c r="R191" s="23"/>
      <c r="S191" s="23"/>
    </row>
    <row r="192" spans="2:19" s="21" customFormat="1" ht="70" customHeight="1" x14ac:dyDescent="0.35">
      <c r="B192" s="23"/>
      <c r="C192" s="23"/>
      <c r="D192" s="23"/>
      <c r="E192" s="23"/>
      <c r="F192" s="23"/>
      <c r="G192" s="23"/>
      <c r="H192" s="93"/>
      <c r="I192" s="23"/>
      <c r="J192" s="93"/>
      <c r="K192" s="23"/>
      <c r="L192" s="23"/>
      <c r="M192" s="23"/>
      <c r="N192" s="23"/>
      <c r="O192" s="23"/>
      <c r="P192" s="23"/>
      <c r="Q192" s="23"/>
      <c r="R192" s="23"/>
      <c r="S192" s="23"/>
    </row>
    <row r="193" spans="2:19" s="21" customFormat="1" ht="70" customHeight="1" x14ac:dyDescent="0.35">
      <c r="B193" s="23"/>
      <c r="C193" s="23"/>
      <c r="D193" s="23"/>
      <c r="E193" s="23"/>
      <c r="F193" s="23"/>
      <c r="G193" s="23"/>
      <c r="H193" s="93"/>
      <c r="I193" s="23"/>
      <c r="J193" s="93"/>
      <c r="K193" s="23"/>
      <c r="L193" s="23"/>
      <c r="M193" s="23"/>
      <c r="N193" s="23"/>
      <c r="O193" s="23"/>
      <c r="P193" s="23"/>
      <c r="Q193" s="23"/>
      <c r="R193" s="23"/>
      <c r="S193" s="23"/>
    </row>
    <row r="194" spans="2:19" s="21" customFormat="1" ht="58.25" customHeight="1" x14ac:dyDescent="0.35">
      <c r="B194" s="23"/>
      <c r="C194" s="23"/>
      <c r="D194" s="23"/>
      <c r="E194" s="23"/>
      <c r="F194" s="23"/>
      <c r="G194" s="23"/>
      <c r="H194" s="93"/>
      <c r="I194" s="23"/>
      <c r="J194" s="93"/>
      <c r="K194" s="23"/>
      <c r="L194" s="23"/>
      <c r="M194" s="23"/>
      <c r="N194" s="23"/>
      <c r="O194" s="23"/>
      <c r="P194" s="23"/>
      <c r="Q194" s="23"/>
      <c r="R194" s="23"/>
      <c r="S194" s="23"/>
    </row>
    <row r="195" spans="2:19" s="21" customFormat="1" ht="58.25" customHeight="1" x14ac:dyDescent="0.35">
      <c r="B195" s="23"/>
      <c r="C195" s="23"/>
      <c r="D195" s="23"/>
      <c r="E195" s="23"/>
      <c r="F195" s="23"/>
      <c r="G195" s="23"/>
      <c r="H195" s="93"/>
      <c r="I195" s="23"/>
      <c r="J195" s="93"/>
      <c r="K195" s="23"/>
      <c r="L195" s="23"/>
      <c r="M195" s="23"/>
      <c r="N195" s="23"/>
      <c r="O195" s="23"/>
      <c r="P195" s="23"/>
      <c r="Q195" s="23"/>
      <c r="R195" s="23"/>
      <c r="S195" s="23"/>
    </row>
    <row r="196" spans="2:19" s="21" customFormat="1" ht="58.25" customHeight="1" x14ac:dyDescent="0.35">
      <c r="B196" s="23"/>
      <c r="C196" s="23"/>
      <c r="D196" s="23"/>
      <c r="E196" s="23"/>
      <c r="F196" s="23"/>
      <c r="G196" s="23"/>
      <c r="H196" s="93"/>
      <c r="I196" s="23"/>
      <c r="J196" s="93"/>
      <c r="K196" s="23"/>
      <c r="L196" s="23"/>
      <c r="M196" s="23"/>
      <c r="N196" s="23"/>
      <c r="O196" s="23"/>
      <c r="P196" s="23"/>
      <c r="Q196" s="23"/>
      <c r="R196" s="23"/>
      <c r="S196" s="23"/>
    </row>
    <row r="197" spans="2:19" s="21" customFormat="1" ht="58.25" customHeight="1" x14ac:dyDescent="0.35">
      <c r="B197" s="23"/>
      <c r="C197" s="23"/>
      <c r="D197" s="23"/>
      <c r="E197" s="23"/>
      <c r="F197" s="23"/>
      <c r="G197" s="23"/>
      <c r="H197" s="93"/>
      <c r="I197" s="23"/>
      <c r="J197" s="93"/>
      <c r="K197" s="23"/>
      <c r="L197" s="23"/>
      <c r="M197" s="23"/>
      <c r="N197" s="23"/>
      <c r="O197" s="23"/>
      <c r="P197" s="23"/>
      <c r="Q197" s="23"/>
      <c r="R197" s="23"/>
      <c r="S197" s="23"/>
    </row>
    <row r="198" spans="2:19" s="21" customFormat="1" ht="58.25" customHeight="1" x14ac:dyDescent="0.35">
      <c r="B198" s="23"/>
      <c r="C198" s="23"/>
      <c r="D198" s="23"/>
      <c r="E198" s="23"/>
      <c r="F198" s="23"/>
      <c r="G198" s="23"/>
      <c r="H198" s="93"/>
      <c r="I198" s="23"/>
      <c r="J198" s="93"/>
      <c r="K198" s="23"/>
      <c r="L198" s="23"/>
      <c r="M198" s="23"/>
      <c r="N198" s="23"/>
      <c r="O198" s="23"/>
      <c r="P198" s="23"/>
      <c r="Q198" s="23"/>
      <c r="R198" s="23"/>
      <c r="S198" s="23"/>
    </row>
    <row r="199" spans="2:19" s="21" customFormat="1" ht="58.25" customHeight="1" x14ac:dyDescent="0.35">
      <c r="B199" s="23"/>
      <c r="C199" s="23"/>
      <c r="D199" s="23"/>
      <c r="E199" s="23"/>
      <c r="F199" s="23"/>
      <c r="G199" s="23"/>
      <c r="H199" s="93"/>
      <c r="I199" s="23"/>
      <c r="J199" s="93"/>
      <c r="K199" s="23"/>
      <c r="L199" s="23"/>
      <c r="M199" s="23"/>
      <c r="N199" s="23"/>
      <c r="O199" s="23"/>
      <c r="P199" s="23"/>
      <c r="Q199" s="23"/>
      <c r="R199" s="23"/>
      <c r="S199" s="23"/>
    </row>
    <row r="200" spans="2:19" s="21" customFormat="1" ht="58.25" customHeight="1" x14ac:dyDescent="0.35">
      <c r="B200" s="23"/>
      <c r="C200" s="23"/>
      <c r="D200" s="23"/>
      <c r="E200" s="23"/>
      <c r="F200" s="23"/>
      <c r="G200" s="23"/>
      <c r="H200" s="93"/>
      <c r="I200" s="23"/>
      <c r="J200" s="93"/>
      <c r="K200" s="23"/>
      <c r="L200" s="23"/>
      <c r="M200" s="23"/>
      <c r="N200" s="23"/>
      <c r="O200" s="23"/>
      <c r="P200" s="23"/>
      <c r="Q200" s="23"/>
      <c r="R200" s="23"/>
      <c r="S200" s="23"/>
    </row>
    <row r="201" spans="2:19" s="21" customFormat="1" ht="58.25" customHeight="1" x14ac:dyDescent="0.35">
      <c r="B201" s="23"/>
      <c r="C201" s="23"/>
      <c r="D201" s="23"/>
      <c r="E201" s="23"/>
      <c r="F201" s="23"/>
      <c r="G201" s="23"/>
      <c r="H201" s="93"/>
      <c r="I201" s="23"/>
      <c r="J201" s="93"/>
      <c r="K201" s="23"/>
      <c r="L201" s="23"/>
      <c r="M201" s="23"/>
      <c r="N201" s="23"/>
      <c r="O201" s="23"/>
      <c r="P201" s="23"/>
      <c r="Q201" s="23"/>
      <c r="R201" s="23"/>
      <c r="S201" s="23"/>
    </row>
    <row r="202" spans="2:19" s="21" customFormat="1" ht="58.25" customHeight="1" x14ac:dyDescent="0.35">
      <c r="B202" s="23"/>
      <c r="C202" s="23"/>
      <c r="D202" s="23"/>
      <c r="E202" s="23"/>
      <c r="F202" s="23"/>
      <c r="G202" s="23"/>
      <c r="H202" s="93"/>
      <c r="I202" s="23"/>
      <c r="J202" s="93"/>
      <c r="K202" s="23"/>
      <c r="L202" s="23"/>
      <c r="M202" s="23"/>
      <c r="N202" s="23"/>
      <c r="O202" s="23"/>
      <c r="P202" s="23"/>
      <c r="Q202" s="23"/>
      <c r="R202" s="23"/>
      <c r="S202" s="23"/>
    </row>
    <row r="203" spans="2:19" s="21" customFormat="1" ht="58.25" customHeight="1" x14ac:dyDescent="0.35">
      <c r="B203" s="23"/>
      <c r="C203" s="23"/>
      <c r="D203" s="23"/>
      <c r="E203" s="23"/>
      <c r="F203" s="23"/>
      <c r="G203" s="23"/>
      <c r="H203" s="93"/>
      <c r="I203" s="23"/>
      <c r="J203" s="93"/>
      <c r="K203" s="23"/>
      <c r="L203" s="23"/>
      <c r="M203" s="23"/>
      <c r="N203" s="23"/>
      <c r="O203" s="23"/>
      <c r="P203" s="23"/>
      <c r="Q203" s="23"/>
      <c r="R203" s="23"/>
      <c r="S203" s="23"/>
    </row>
    <row r="204" spans="2:19" s="21" customFormat="1" ht="58.25" customHeight="1" x14ac:dyDescent="0.35">
      <c r="B204" s="23"/>
      <c r="C204" s="23"/>
      <c r="D204" s="23"/>
      <c r="E204" s="23"/>
      <c r="F204" s="23"/>
      <c r="G204" s="23"/>
      <c r="H204" s="93"/>
      <c r="I204" s="23"/>
      <c r="J204" s="93"/>
      <c r="K204" s="23"/>
      <c r="L204" s="23"/>
      <c r="M204" s="23"/>
      <c r="N204" s="23"/>
      <c r="O204" s="23"/>
      <c r="P204" s="23"/>
      <c r="Q204" s="23"/>
      <c r="R204" s="23"/>
      <c r="S204" s="23"/>
    </row>
    <row r="205" spans="2:19" s="21" customFormat="1" ht="58.25" customHeight="1" x14ac:dyDescent="0.35">
      <c r="B205" s="23"/>
      <c r="C205" s="23"/>
      <c r="D205" s="23"/>
      <c r="E205" s="23"/>
      <c r="F205" s="23"/>
      <c r="G205" s="23"/>
      <c r="H205" s="93"/>
      <c r="I205" s="23"/>
      <c r="J205" s="93"/>
      <c r="K205" s="23"/>
      <c r="L205" s="23"/>
      <c r="M205" s="23"/>
      <c r="N205" s="23"/>
      <c r="O205" s="23"/>
      <c r="P205" s="23"/>
      <c r="Q205" s="23"/>
      <c r="R205" s="23"/>
      <c r="S205" s="23"/>
    </row>
    <row r="206" spans="2:19" s="21" customFormat="1" ht="58.25" customHeight="1" x14ac:dyDescent="0.35">
      <c r="B206" s="23"/>
      <c r="C206" s="23"/>
      <c r="D206" s="23"/>
      <c r="E206" s="23"/>
      <c r="F206" s="23"/>
      <c r="G206" s="23"/>
      <c r="H206" s="93"/>
      <c r="I206" s="23"/>
      <c r="J206" s="93"/>
      <c r="K206" s="23"/>
      <c r="L206" s="23"/>
      <c r="M206" s="23"/>
      <c r="N206" s="23"/>
      <c r="O206" s="23"/>
      <c r="P206" s="23"/>
      <c r="Q206" s="23"/>
      <c r="R206" s="23"/>
      <c r="S206" s="23"/>
    </row>
    <row r="207" spans="2:19" s="21" customFormat="1" ht="58.25" customHeight="1" x14ac:dyDescent="0.35">
      <c r="B207" s="23"/>
      <c r="C207" s="23"/>
      <c r="D207" s="23"/>
      <c r="E207" s="23"/>
      <c r="F207" s="23"/>
      <c r="G207" s="23"/>
      <c r="H207" s="93"/>
      <c r="I207" s="23"/>
      <c r="J207" s="93"/>
      <c r="K207" s="23"/>
      <c r="L207" s="23"/>
      <c r="M207" s="23"/>
      <c r="N207" s="23"/>
      <c r="O207" s="23"/>
      <c r="P207" s="23"/>
      <c r="Q207" s="23"/>
      <c r="R207" s="23"/>
      <c r="S207" s="23"/>
    </row>
    <row r="208" spans="2:19" s="21" customFormat="1" ht="58.25" customHeight="1" x14ac:dyDescent="0.35">
      <c r="B208" s="23"/>
      <c r="C208" s="23"/>
      <c r="D208" s="23"/>
      <c r="E208" s="23"/>
      <c r="F208" s="23"/>
      <c r="G208" s="23"/>
      <c r="H208" s="93"/>
      <c r="I208" s="23"/>
      <c r="J208" s="93"/>
      <c r="K208" s="23"/>
      <c r="L208" s="23"/>
      <c r="M208" s="23"/>
      <c r="N208" s="23"/>
      <c r="O208" s="23"/>
      <c r="P208" s="23"/>
      <c r="Q208" s="23"/>
      <c r="R208" s="23"/>
      <c r="S208" s="23"/>
    </row>
    <row r="209" spans="2:19" s="21" customFormat="1" ht="58.25" customHeight="1" x14ac:dyDescent="0.35">
      <c r="B209" s="23"/>
      <c r="C209" s="23"/>
      <c r="D209" s="23"/>
      <c r="E209" s="23"/>
      <c r="F209" s="23"/>
      <c r="G209" s="23"/>
      <c r="H209" s="93"/>
      <c r="I209" s="23"/>
      <c r="J209" s="93"/>
      <c r="K209" s="23"/>
      <c r="L209" s="23"/>
      <c r="M209" s="23"/>
      <c r="N209" s="23"/>
      <c r="O209" s="23"/>
      <c r="P209" s="23"/>
      <c r="Q209" s="23"/>
      <c r="R209" s="23"/>
      <c r="S209" s="23"/>
    </row>
    <row r="210" spans="2:19" s="21" customFormat="1" ht="58.25" customHeight="1" x14ac:dyDescent="0.35">
      <c r="B210" s="23"/>
      <c r="C210" s="23"/>
      <c r="D210" s="23"/>
      <c r="E210" s="23"/>
      <c r="F210" s="23"/>
      <c r="G210" s="23"/>
      <c r="H210" s="93"/>
      <c r="I210" s="23"/>
      <c r="J210" s="93"/>
      <c r="K210" s="23"/>
      <c r="L210" s="23"/>
      <c r="M210" s="23"/>
      <c r="N210" s="23"/>
      <c r="O210" s="23"/>
      <c r="P210" s="23"/>
      <c r="Q210" s="23"/>
      <c r="R210" s="23"/>
      <c r="S210" s="23"/>
    </row>
    <row r="211" spans="2:19" s="21" customFormat="1" ht="58.25" customHeight="1" x14ac:dyDescent="0.35">
      <c r="B211" s="23"/>
      <c r="C211" s="23"/>
      <c r="D211" s="23"/>
      <c r="E211" s="23"/>
      <c r="F211" s="23"/>
      <c r="G211" s="23"/>
      <c r="H211" s="93"/>
      <c r="I211" s="23"/>
      <c r="J211" s="93"/>
      <c r="K211" s="23"/>
      <c r="L211" s="23"/>
      <c r="M211" s="23"/>
      <c r="N211" s="23"/>
      <c r="O211" s="23"/>
      <c r="P211" s="23"/>
      <c r="Q211" s="23"/>
      <c r="R211" s="23"/>
      <c r="S211" s="23"/>
    </row>
    <row r="212" spans="2:19" s="21" customFormat="1" ht="58.25" customHeight="1" x14ac:dyDescent="0.35">
      <c r="B212" s="23"/>
      <c r="C212" s="23"/>
      <c r="D212" s="23"/>
      <c r="E212" s="23"/>
      <c r="F212" s="23"/>
      <c r="G212" s="23"/>
      <c r="H212" s="93"/>
      <c r="I212" s="23"/>
      <c r="J212" s="93"/>
      <c r="K212" s="23"/>
      <c r="L212" s="23"/>
      <c r="M212" s="23"/>
      <c r="N212" s="23"/>
      <c r="O212" s="23"/>
      <c r="P212" s="23"/>
      <c r="Q212" s="23"/>
      <c r="R212" s="23"/>
      <c r="S212" s="23"/>
    </row>
    <row r="213" spans="2:19" s="21" customFormat="1" ht="58.25" customHeight="1" x14ac:dyDescent="0.35">
      <c r="B213" s="23"/>
      <c r="C213" s="23"/>
      <c r="D213" s="23"/>
      <c r="E213" s="23"/>
      <c r="F213" s="23"/>
      <c r="G213" s="23"/>
      <c r="H213" s="93"/>
      <c r="I213" s="23"/>
      <c r="J213" s="93"/>
      <c r="K213" s="23"/>
      <c r="L213" s="23"/>
      <c r="M213" s="23"/>
      <c r="N213" s="23"/>
      <c r="O213" s="23"/>
      <c r="P213" s="23"/>
      <c r="Q213" s="23"/>
      <c r="R213" s="23"/>
      <c r="S213" s="23"/>
    </row>
    <row r="214" spans="2:19" s="21" customFormat="1" ht="58.25" customHeight="1" x14ac:dyDescent="0.35">
      <c r="B214" s="23"/>
      <c r="C214" s="23"/>
      <c r="D214" s="23"/>
      <c r="E214" s="23"/>
      <c r="F214" s="23"/>
      <c r="G214" s="23"/>
      <c r="H214" s="93"/>
      <c r="I214" s="23"/>
      <c r="J214" s="93"/>
      <c r="K214" s="23"/>
      <c r="L214" s="23"/>
      <c r="M214" s="23"/>
      <c r="N214" s="23"/>
      <c r="O214" s="23"/>
      <c r="P214" s="23"/>
      <c r="Q214" s="23"/>
      <c r="R214" s="23"/>
      <c r="S214" s="23"/>
    </row>
    <row r="215" spans="2:19" s="21" customFormat="1" ht="58.25" customHeight="1" x14ac:dyDescent="0.35">
      <c r="B215" s="23"/>
      <c r="C215" s="23"/>
      <c r="D215" s="23"/>
      <c r="E215" s="23"/>
      <c r="F215" s="23"/>
      <c r="G215" s="23"/>
      <c r="H215" s="93"/>
      <c r="I215" s="23"/>
      <c r="J215" s="93"/>
      <c r="K215" s="23"/>
      <c r="L215" s="23"/>
      <c r="M215" s="23"/>
      <c r="N215" s="23"/>
      <c r="O215" s="23"/>
      <c r="P215" s="23"/>
      <c r="Q215" s="23"/>
      <c r="R215" s="23"/>
      <c r="S215" s="23"/>
    </row>
    <row r="216" spans="2:19" s="21" customFormat="1" ht="58.25" customHeight="1" x14ac:dyDescent="0.35">
      <c r="B216" s="23"/>
      <c r="C216" s="23"/>
      <c r="D216" s="23"/>
      <c r="E216" s="23"/>
      <c r="F216" s="23"/>
      <c r="G216" s="23"/>
      <c r="H216" s="93"/>
      <c r="I216" s="23"/>
      <c r="J216" s="93"/>
      <c r="K216" s="23"/>
      <c r="L216" s="23"/>
      <c r="M216" s="23"/>
      <c r="N216" s="23"/>
      <c r="O216" s="23"/>
      <c r="P216" s="23"/>
      <c r="Q216" s="23"/>
      <c r="R216" s="23"/>
      <c r="S216" s="23"/>
    </row>
    <row r="217" spans="2:19" s="21" customFormat="1" ht="58.25" customHeight="1" x14ac:dyDescent="0.35">
      <c r="B217" s="23"/>
      <c r="C217" s="23"/>
      <c r="D217" s="23"/>
      <c r="E217" s="23"/>
      <c r="F217" s="23"/>
      <c r="G217" s="23"/>
      <c r="H217" s="93"/>
      <c r="I217" s="23"/>
      <c r="J217" s="93"/>
      <c r="K217" s="23"/>
      <c r="L217" s="23"/>
      <c r="M217" s="23"/>
      <c r="N217" s="23"/>
      <c r="O217" s="23"/>
      <c r="P217" s="23"/>
      <c r="Q217" s="23"/>
      <c r="R217" s="23"/>
      <c r="S217" s="23"/>
    </row>
    <row r="218" spans="2:19" s="21" customFormat="1" ht="58.25" customHeight="1" x14ac:dyDescent="0.35">
      <c r="B218" s="23"/>
      <c r="C218" s="23"/>
      <c r="D218" s="23"/>
      <c r="E218" s="23"/>
      <c r="F218" s="23"/>
      <c r="G218" s="23"/>
      <c r="H218" s="93"/>
      <c r="I218" s="23"/>
      <c r="J218" s="93"/>
      <c r="K218" s="23"/>
      <c r="L218" s="23"/>
      <c r="M218" s="23"/>
      <c r="N218" s="23"/>
      <c r="O218" s="23"/>
      <c r="P218" s="23"/>
      <c r="Q218" s="23"/>
      <c r="R218" s="23"/>
      <c r="S218" s="23"/>
    </row>
    <row r="219" spans="2:19" s="21" customFormat="1" ht="58.25" customHeight="1" x14ac:dyDescent="0.35">
      <c r="B219" s="23"/>
      <c r="C219" s="23"/>
      <c r="D219" s="23"/>
      <c r="E219" s="23"/>
      <c r="F219" s="23"/>
      <c r="G219" s="23"/>
      <c r="H219" s="93"/>
      <c r="I219" s="23"/>
      <c r="J219" s="93"/>
      <c r="K219" s="23"/>
      <c r="L219" s="23"/>
      <c r="M219" s="23"/>
      <c r="N219" s="23"/>
      <c r="O219" s="23"/>
      <c r="P219" s="23"/>
      <c r="Q219" s="23"/>
      <c r="R219" s="23"/>
      <c r="S219" s="23"/>
    </row>
    <row r="220" spans="2:19" s="21" customFormat="1" ht="58.25" customHeight="1" x14ac:dyDescent="0.35">
      <c r="B220" s="23"/>
      <c r="C220" s="23"/>
      <c r="D220" s="23"/>
      <c r="E220" s="23"/>
      <c r="F220" s="23"/>
      <c r="G220" s="23"/>
      <c r="H220" s="93"/>
      <c r="I220" s="23"/>
      <c r="J220" s="93"/>
      <c r="K220" s="23"/>
      <c r="L220" s="23"/>
      <c r="M220" s="23"/>
      <c r="N220" s="23"/>
      <c r="O220" s="23"/>
      <c r="P220" s="23"/>
      <c r="Q220" s="23"/>
      <c r="R220" s="23"/>
      <c r="S220" s="23"/>
    </row>
    <row r="221" spans="2:19" s="21" customFormat="1" ht="58.25" customHeight="1" x14ac:dyDescent="0.35">
      <c r="B221" s="23"/>
      <c r="C221" s="23"/>
      <c r="D221" s="23"/>
      <c r="E221" s="23"/>
      <c r="F221" s="23"/>
      <c r="G221" s="23"/>
      <c r="H221" s="93"/>
      <c r="I221" s="23"/>
      <c r="J221" s="93"/>
      <c r="K221" s="23"/>
      <c r="L221" s="23"/>
      <c r="M221" s="23"/>
      <c r="N221" s="23"/>
      <c r="O221" s="23"/>
      <c r="P221" s="23"/>
      <c r="Q221" s="23"/>
      <c r="R221" s="23"/>
      <c r="S221" s="23"/>
    </row>
    <row r="222" spans="2:19" s="21" customFormat="1" ht="58.25" customHeight="1" x14ac:dyDescent="0.35">
      <c r="B222" s="23"/>
      <c r="C222" s="23"/>
      <c r="D222" s="23"/>
      <c r="E222" s="23"/>
      <c r="F222" s="23"/>
      <c r="G222" s="23"/>
      <c r="H222" s="93"/>
      <c r="I222" s="23"/>
      <c r="J222" s="93"/>
      <c r="K222" s="23"/>
      <c r="L222" s="23"/>
      <c r="M222" s="23"/>
      <c r="N222" s="23"/>
      <c r="O222" s="23"/>
      <c r="P222" s="23"/>
      <c r="Q222" s="23"/>
      <c r="R222" s="23"/>
      <c r="S222" s="23"/>
    </row>
    <row r="223" spans="2:19" s="21" customFormat="1" ht="58.25" customHeight="1" x14ac:dyDescent="0.35">
      <c r="B223" s="23"/>
      <c r="C223" s="23"/>
      <c r="D223" s="23"/>
      <c r="E223" s="23"/>
      <c r="F223" s="23"/>
      <c r="G223" s="23"/>
      <c r="H223" s="93"/>
      <c r="I223" s="23"/>
      <c r="J223" s="93"/>
      <c r="K223" s="23"/>
      <c r="L223" s="23"/>
      <c r="M223" s="23"/>
      <c r="N223" s="23"/>
      <c r="O223" s="23"/>
      <c r="P223" s="23"/>
      <c r="Q223" s="23"/>
      <c r="R223" s="23"/>
      <c r="S223" s="23"/>
    </row>
    <row r="224" spans="2:19" s="21" customFormat="1" ht="58.25" customHeight="1" x14ac:dyDescent="0.35">
      <c r="B224" s="23"/>
      <c r="C224" s="23"/>
      <c r="D224" s="23"/>
      <c r="E224" s="23"/>
      <c r="F224" s="23"/>
      <c r="G224" s="23"/>
      <c r="H224" s="93"/>
      <c r="I224" s="23"/>
      <c r="J224" s="93"/>
      <c r="K224" s="23"/>
      <c r="L224" s="23"/>
      <c r="M224" s="23"/>
      <c r="N224" s="23"/>
      <c r="O224" s="23"/>
      <c r="P224" s="23"/>
      <c r="Q224" s="23"/>
      <c r="R224" s="23"/>
      <c r="S224" s="23"/>
    </row>
    <row r="225" spans="2:19" s="21" customFormat="1" ht="58.25" customHeight="1" x14ac:dyDescent="0.35">
      <c r="B225" s="23"/>
      <c r="C225" s="23"/>
      <c r="D225" s="23"/>
      <c r="E225" s="23"/>
      <c r="F225" s="23"/>
      <c r="G225" s="23"/>
      <c r="H225" s="93"/>
      <c r="I225" s="23"/>
      <c r="J225" s="93"/>
      <c r="K225" s="23"/>
      <c r="L225" s="23"/>
      <c r="M225" s="23"/>
      <c r="N225" s="23"/>
      <c r="O225" s="23"/>
      <c r="P225" s="23"/>
      <c r="Q225" s="23"/>
      <c r="R225" s="23"/>
      <c r="S225" s="23"/>
    </row>
    <row r="226" spans="2:19" s="21" customFormat="1" ht="58.25" customHeight="1" x14ac:dyDescent="0.35">
      <c r="B226" s="23"/>
      <c r="C226" s="23"/>
      <c r="D226" s="23"/>
      <c r="E226" s="23"/>
      <c r="F226" s="23"/>
      <c r="G226" s="23"/>
      <c r="H226" s="93"/>
      <c r="I226" s="23"/>
      <c r="J226" s="93"/>
      <c r="K226" s="23"/>
      <c r="L226" s="23"/>
      <c r="M226" s="23"/>
      <c r="N226" s="23"/>
      <c r="O226" s="23"/>
      <c r="P226" s="23"/>
      <c r="Q226" s="23"/>
      <c r="R226" s="23"/>
      <c r="S226" s="23"/>
    </row>
    <row r="227" spans="2:19" s="21" customFormat="1" ht="58.25" customHeight="1" x14ac:dyDescent="0.35">
      <c r="B227" s="23"/>
      <c r="C227" s="23"/>
      <c r="D227" s="23"/>
      <c r="E227" s="23"/>
      <c r="F227" s="23"/>
      <c r="G227" s="23"/>
      <c r="H227" s="93"/>
      <c r="I227" s="23"/>
      <c r="J227" s="93"/>
      <c r="K227" s="23"/>
      <c r="L227" s="23"/>
      <c r="M227" s="23"/>
      <c r="N227" s="23"/>
      <c r="O227" s="23"/>
      <c r="P227" s="23"/>
      <c r="Q227" s="23"/>
      <c r="R227" s="23"/>
      <c r="S227" s="23"/>
    </row>
    <row r="228" spans="2:19" s="21" customFormat="1" ht="58.25" customHeight="1" x14ac:dyDescent="0.35">
      <c r="B228" s="23"/>
      <c r="C228" s="23"/>
      <c r="D228" s="23"/>
      <c r="E228" s="23"/>
      <c r="F228" s="23"/>
      <c r="G228" s="23"/>
      <c r="H228" s="93"/>
      <c r="I228" s="23"/>
      <c r="J228" s="93"/>
      <c r="K228" s="23"/>
      <c r="L228" s="23"/>
      <c r="M228" s="23"/>
      <c r="N228" s="23"/>
      <c r="O228" s="23"/>
      <c r="P228" s="23"/>
      <c r="Q228" s="23"/>
      <c r="R228" s="23"/>
      <c r="S228" s="23"/>
    </row>
    <row r="229" spans="2:19" s="21" customFormat="1" ht="58.25" customHeight="1" x14ac:dyDescent="0.35">
      <c r="B229" s="23"/>
      <c r="C229" s="23"/>
      <c r="D229" s="23"/>
      <c r="E229" s="23"/>
      <c r="F229" s="23"/>
      <c r="G229" s="23"/>
      <c r="H229" s="93"/>
      <c r="I229" s="23"/>
      <c r="J229" s="93"/>
      <c r="K229" s="23"/>
      <c r="L229" s="23"/>
      <c r="M229" s="23"/>
      <c r="N229" s="23"/>
      <c r="O229" s="23"/>
      <c r="P229" s="23"/>
      <c r="Q229" s="23"/>
      <c r="R229" s="23"/>
      <c r="S229" s="23"/>
    </row>
    <row r="230" spans="2:19" s="21" customFormat="1" ht="58.25" customHeight="1" x14ac:dyDescent="0.35">
      <c r="B230" s="23"/>
      <c r="C230" s="23"/>
      <c r="D230" s="23"/>
      <c r="E230" s="23"/>
      <c r="F230" s="23"/>
      <c r="G230" s="23"/>
      <c r="H230" s="93"/>
      <c r="I230" s="23"/>
      <c r="J230" s="93"/>
      <c r="K230" s="23"/>
      <c r="L230" s="23"/>
      <c r="M230" s="23"/>
      <c r="N230" s="23"/>
      <c r="O230" s="23"/>
      <c r="P230" s="23"/>
      <c r="Q230" s="23"/>
      <c r="R230" s="23"/>
      <c r="S230" s="23"/>
    </row>
    <row r="231" spans="2:19" s="21" customFormat="1" ht="58.25" customHeight="1" x14ac:dyDescent="0.35">
      <c r="B231" s="23"/>
      <c r="C231" s="23"/>
      <c r="D231" s="23"/>
      <c r="E231" s="23"/>
      <c r="F231" s="23"/>
      <c r="G231" s="23"/>
      <c r="H231" s="93"/>
      <c r="I231" s="23"/>
      <c r="J231" s="93"/>
      <c r="K231" s="23"/>
      <c r="L231" s="23"/>
      <c r="M231" s="23"/>
      <c r="N231" s="23"/>
      <c r="O231" s="23"/>
      <c r="P231" s="23"/>
      <c r="Q231" s="23"/>
      <c r="R231" s="23"/>
      <c r="S231" s="23"/>
    </row>
    <row r="232" spans="2:19" s="21" customFormat="1" ht="58.25" customHeight="1" x14ac:dyDescent="0.35">
      <c r="B232" s="23"/>
      <c r="C232" s="23"/>
      <c r="D232" s="23"/>
      <c r="E232" s="23"/>
      <c r="F232" s="23"/>
      <c r="G232" s="23"/>
      <c r="H232" s="93"/>
      <c r="I232" s="23"/>
      <c r="J232" s="93"/>
      <c r="K232" s="23"/>
      <c r="L232" s="23"/>
      <c r="M232" s="23"/>
      <c r="N232" s="23"/>
      <c r="O232" s="23"/>
      <c r="P232" s="23"/>
      <c r="Q232" s="23"/>
      <c r="R232" s="23"/>
      <c r="S232" s="23"/>
    </row>
    <row r="233" spans="2:19" s="21" customFormat="1" ht="58.25" customHeight="1" x14ac:dyDescent="0.35">
      <c r="B233" s="23"/>
      <c r="C233" s="23"/>
      <c r="D233" s="23"/>
      <c r="E233" s="23"/>
      <c r="F233" s="23"/>
      <c r="G233" s="23"/>
      <c r="H233" s="93"/>
      <c r="I233" s="23"/>
      <c r="J233" s="93"/>
      <c r="K233" s="23"/>
      <c r="L233" s="23"/>
      <c r="M233" s="23"/>
      <c r="N233" s="23"/>
      <c r="O233" s="23"/>
      <c r="P233" s="23"/>
      <c r="Q233" s="23"/>
      <c r="R233" s="23"/>
      <c r="S233" s="23"/>
    </row>
    <row r="234" spans="2:19" s="21" customFormat="1" ht="58.25" customHeight="1" x14ac:dyDescent="0.35">
      <c r="B234" s="23"/>
      <c r="C234" s="23"/>
      <c r="D234" s="23"/>
      <c r="E234" s="23"/>
      <c r="F234" s="23"/>
      <c r="G234" s="23"/>
      <c r="H234" s="93"/>
      <c r="I234" s="23"/>
      <c r="J234" s="93"/>
      <c r="K234" s="23"/>
      <c r="L234" s="23"/>
      <c r="M234" s="23"/>
      <c r="N234" s="23"/>
      <c r="O234" s="23"/>
      <c r="P234" s="23"/>
      <c r="Q234" s="23"/>
      <c r="R234" s="23"/>
      <c r="S234" s="23"/>
    </row>
    <row r="235" spans="2:19" s="21" customFormat="1" ht="58.25" customHeight="1" x14ac:dyDescent="0.35">
      <c r="B235" s="23"/>
      <c r="C235" s="23"/>
      <c r="D235" s="23"/>
      <c r="E235" s="23"/>
      <c r="F235" s="23"/>
      <c r="G235" s="23"/>
      <c r="H235" s="93"/>
      <c r="I235" s="23"/>
      <c r="J235" s="93"/>
      <c r="K235" s="23"/>
      <c r="L235" s="23"/>
      <c r="M235" s="23"/>
      <c r="N235" s="23"/>
      <c r="O235" s="23"/>
      <c r="P235" s="23"/>
      <c r="Q235" s="23"/>
      <c r="R235" s="23"/>
      <c r="S235" s="23"/>
    </row>
    <row r="236" spans="2:19" s="21" customFormat="1" ht="58.25" customHeight="1" x14ac:dyDescent="0.35">
      <c r="B236" s="23"/>
      <c r="C236" s="23"/>
      <c r="D236" s="23"/>
      <c r="E236" s="23"/>
      <c r="F236" s="23"/>
      <c r="G236" s="23"/>
      <c r="H236" s="93"/>
      <c r="I236" s="23"/>
      <c r="J236" s="93"/>
      <c r="K236" s="23"/>
      <c r="L236" s="23"/>
      <c r="M236" s="23"/>
      <c r="N236" s="23"/>
      <c r="O236" s="23"/>
      <c r="P236" s="23"/>
      <c r="Q236" s="23"/>
      <c r="R236" s="23"/>
      <c r="S236" s="23"/>
    </row>
    <row r="237" spans="2:19" s="21" customFormat="1" ht="58.25" customHeight="1" x14ac:dyDescent="0.35">
      <c r="B237" s="23"/>
      <c r="C237" s="23"/>
      <c r="D237" s="23"/>
      <c r="E237" s="23"/>
      <c r="F237" s="23"/>
      <c r="G237" s="23"/>
      <c r="H237" s="93"/>
      <c r="I237" s="23"/>
      <c r="J237" s="93"/>
      <c r="K237" s="23"/>
      <c r="L237" s="23"/>
      <c r="M237" s="23"/>
      <c r="N237" s="23"/>
      <c r="O237" s="23"/>
      <c r="P237" s="23"/>
      <c r="Q237" s="23"/>
      <c r="R237" s="23"/>
      <c r="S237" s="23"/>
    </row>
    <row r="238" spans="2:19" s="21" customFormat="1" ht="58.25" customHeight="1" x14ac:dyDescent="0.35">
      <c r="B238" s="23"/>
      <c r="C238" s="23"/>
      <c r="D238" s="23"/>
      <c r="E238" s="23"/>
      <c r="F238" s="23"/>
      <c r="G238" s="23"/>
      <c r="H238" s="93"/>
      <c r="I238" s="23"/>
      <c r="J238" s="93"/>
      <c r="K238" s="23"/>
      <c r="L238" s="23"/>
      <c r="M238" s="23"/>
      <c r="N238" s="23"/>
      <c r="O238" s="23"/>
      <c r="P238" s="23"/>
      <c r="Q238" s="23"/>
      <c r="R238" s="23"/>
      <c r="S238" s="23"/>
    </row>
    <row r="239" spans="2:19" s="21" customFormat="1" ht="58.25" customHeight="1" x14ac:dyDescent="0.35">
      <c r="B239" s="23"/>
      <c r="C239" s="23"/>
      <c r="D239" s="23"/>
      <c r="E239" s="23"/>
      <c r="F239" s="23"/>
      <c r="G239" s="23"/>
      <c r="H239" s="93"/>
      <c r="I239" s="23"/>
      <c r="J239" s="93"/>
      <c r="K239" s="23"/>
      <c r="L239" s="23"/>
      <c r="M239" s="23"/>
      <c r="N239" s="23"/>
      <c r="O239" s="23"/>
      <c r="P239" s="23"/>
      <c r="Q239" s="23"/>
      <c r="R239" s="23"/>
      <c r="S239" s="23"/>
    </row>
    <row r="240" spans="2:19" s="21" customFormat="1" ht="58.25" customHeight="1" x14ac:dyDescent="0.35">
      <c r="B240" s="23"/>
      <c r="C240" s="23"/>
      <c r="D240" s="23"/>
      <c r="E240" s="23"/>
      <c r="F240" s="23"/>
      <c r="G240" s="23"/>
      <c r="H240" s="93"/>
      <c r="I240" s="23"/>
      <c r="J240" s="93"/>
      <c r="K240" s="23"/>
      <c r="L240" s="23"/>
      <c r="M240" s="23"/>
      <c r="N240" s="23"/>
      <c r="O240" s="23"/>
      <c r="P240" s="23"/>
      <c r="Q240" s="23"/>
      <c r="R240" s="23"/>
      <c r="S240" s="23"/>
    </row>
    <row r="241" spans="2:19" s="21" customFormat="1" ht="58.25" customHeight="1" x14ac:dyDescent="0.35">
      <c r="B241" s="23"/>
      <c r="C241" s="23"/>
      <c r="D241" s="23"/>
      <c r="E241" s="23"/>
      <c r="F241" s="23"/>
      <c r="G241" s="23"/>
      <c r="H241" s="93"/>
      <c r="I241" s="23"/>
      <c r="J241" s="93"/>
      <c r="K241" s="23"/>
      <c r="L241" s="23"/>
      <c r="M241" s="23"/>
      <c r="N241" s="23"/>
      <c r="O241" s="23"/>
      <c r="P241" s="23"/>
      <c r="Q241" s="23"/>
      <c r="R241" s="23"/>
      <c r="S241" s="23"/>
    </row>
    <row r="242" spans="2:19" s="21" customFormat="1" ht="58.25" customHeight="1" x14ac:dyDescent="0.35">
      <c r="B242" s="23"/>
      <c r="C242" s="23"/>
      <c r="D242" s="23"/>
      <c r="E242" s="23"/>
      <c r="F242" s="23"/>
      <c r="G242" s="23"/>
      <c r="H242" s="93"/>
      <c r="I242" s="23"/>
      <c r="J242" s="93"/>
      <c r="K242" s="23"/>
      <c r="L242" s="23"/>
      <c r="M242" s="23"/>
      <c r="N242" s="23"/>
      <c r="O242" s="23"/>
      <c r="P242" s="23"/>
      <c r="Q242" s="23"/>
      <c r="R242" s="23"/>
      <c r="S242" s="23"/>
    </row>
    <row r="243" spans="2:19" s="21" customFormat="1" ht="58.25" customHeight="1" x14ac:dyDescent="0.35">
      <c r="B243" s="23"/>
      <c r="C243" s="23"/>
      <c r="D243" s="23"/>
      <c r="E243" s="23"/>
      <c r="F243" s="23"/>
      <c r="G243" s="23"/>
      <c r="H243" s="93"/>
      <c r="I243" s="23"/>
      <c r="J243" s="93"/>
      <c r="K243" s="23"/>
      <c r="L243" s="23"/>
      <c r="M243" s="23"/>
      <c r="N243" s="23"/>
      <c r="O243" s="23"/>
      <c r="P243" s="23"/>
      <c r="Q243" s="23"/>
      <c r="R243" s="23"/>
      <c r="S243" s="23"/>
    </row>
    <row r="244" spans="2:19" s="21" customFormat="1" ht="58.25" customHeight="1" x14ac:dyDescent="0.35">
      <c r="B244" s="23"/>
      <c r="C244" s="23"/>
      <c r="D244" s="23"/>
      <c r="E244" s="23"/>
      <c r="F244" s="23"/>
      <c r="G244" s="23"/>
      <c r="H244" s="93"/>
      <c r="I244" s="23"/>
      <c r="J244" s="93"/>
      <c r="K244" s="23"/>
      <c r="L244" s="23"/>
      <c r="M244" s="23"/>
      <c r="N244" s="23"/>
      <c r="O244" s="23"/>
      <c r="P244" s="23"/>
      <c r="Q244" s="23"/>
      <c r="R244" s="23"/>
      <c r="S244" s="23"/>
    </row>
    <row r="245" spans="2:19" s="21" customFormat="1" ht="58.25" customHeight="1" x14ac:dyDescent="0.35">
      <c r="B245" s="23"/>
      <c r="C245" s="23"/>
      <c r="D245" s="23"/>
      <c r="E245" s="23"/>
      <c r="F245" s="23"/>
      <c r="G245" s="23"/>
      <c r="H245" s="93"/>
      <c r="I245" s="23"/>
      <c r="J245" s="93"/>
      <c r="K245" s="23"/>
      <c r="L245" s="23"/>
      <c r="M245" s="23"/>
      <c r="N245" s="23"/>
      <c r="O245" s="23"/>
      <c r="P245" s="23"/>
      <c r="Q245" s="23"/>
      <c r="R245" s="23"/>
      <c r="S245" s="23"/>
    </row>
    <row r="246" spans="2:19" s="21" customFormat="1" ht="58.25" customHeight="1" x14ac:dyDescent="0.35">
      <c r="B246" s="23"/>
      <c r="C246" s="23"/>
      <c r="D246" s="23"/>
      <c r="E246" s="23"/>
      <c r="F246" s="23"/>
      <c r="G246" s="23"/>
      <c r="H246" s="93"/>
      <c r="I246" s="23"/>
      <c r="J246" s="93"/>
      <c r="K246" s="23"/>
      <c r="L246" s="23"/>
      <c r="M246" s="23"/>
      <c r="N246" s="23"/>
      <c r="O246" s="23"/>
      <c r="P246" s="23"/>
      <c r="Q246" s="23"/>
      <c r="R246" s="23"/>
      <c r="S246" s="23"/>
    </row>
    <row r="247" spans="2:19" s="21" customFormat="1" ht="58.25" customHeight="1" x14ac:dyDescent="0.35">
      <c r="B247" s="23"/>
      <c r="C247" s="23"/>
      <c r="D247" s="23"/>
      <c r="E247" s="23"/>
      <c r="F247" s="23"/>
      <c r="G247" s="23"/>
      <c r="H247" s="93"/>
      <c r="I247" s="23"/>
      <c r="J247" s="93"/>
      <c r="K247" s="23"/>
      <c r="L247" s="23"/>
      <c r="M247" s="23"/>
      <c r="N247" s="23"/>
      <c r="O247" s="23"/>
      <c r="P247" s="23"/>
      <c r="Q247" s="23"/>
      <c r="R247" s="23"/>
      <c r="S247" s="23"/>
    </row>
    <row r="248" spans="2:19" s="21" customFormat="1" ht="58.25" customHeight="1" x14ac:dyDescent="0.35">
      <c r="B248" s="23"/>
      <c r="C248" s="23"/>
      <c r="D248" s="23"/>
      <c r="E248" s="23"/>
      <c r="F248" s="23"/>
      <c r="G248" s="23"/>
      <c r="H248" s="93"/>
      <c r="I248" s="23"/>
      <c r="J248" s="93"/>
      <c r="K248" s="23"/>
      <c r="L248" s="23"/>
      <c r="M248" s="23"/>
      <c r="N248" s="23"/>
      <c r="O248" s="23"/>
      <c r="P248" s="23"/>
      <c r="Q248" s="23"/>
      <c r="R248" s="23"/>
      <c r="S248" s="23"/>
    </row>
    <row r="249" spans="2:19" s="21" customFormat="1" ht="58.25" customHeight="1" x14ac:dyDescent="0.35">
      <c r="B249" s="23"/>
      <c r="C249" s="23"/>
      <c r="D249" s="23"/>
      <c r="E249" s="23"/>
      <c r="F249" s="23"/>
      <c r="G249" s="23"/>
      <c r="H249" s="93"/>
      <c r="I249" s="23"/>
      <c r="J249" s="93"/>
      <c r="K249" s="23"/>
      <c r="L249" s="23"/>
      <c r="M249" s="23"/>
      <c r="N249" s="23"/>
      <c r="O249" s="23"/>
      <c r="P249" s="23"/>
      <c r="Q249" s="23"/>
      <c r="R249" s="23"/>
      <c r="S249" s="23"/>
    </row>
    <row r="250" spans="2:19" s="21" customFormat="1" ht="58.25" customHeight="1" x14ac:dyDescent="0.35">
      <c r="B250" s="23"/>
      <c r="C250" s="23"/>
      <c r="D250" s="23"/>
      <c r="E250" s="23"/>
      <c r="F250" s="23"/>
      <c r="G250" s="23"/>
      <c r="H250" s="93"/>
      <c r="I250" s="23"/>
      <c r="J250" s="93"/>
      <c r="K250" s="23"/>
      <c r="L250" s="23"/>
      <c r="M250" s="23"/>
      <c r="N250" s="23"/>
      <c r="O250" s="23"/>
      <c r="P250" s="23"/>
      <c r="Q250" s="23"/>
      <c r="R250" s="23"/>
      <c r="S250" s="23"/>
    </row>
    <row r="251" spans="2:19" s="21" customFormat="1" ht="58.25" customHeight="1" x14ac:dyDescent="0.35">
      <c r="B251" s="23"/>
      <c r="C251" s="23"/>
      <c r="D251" s="23"/>
      <c r="E251" s="23"/>
      <c r="F251" s="23"/>
      <c r="G251" s="23"/>
      <c r="H251" s="93"/>
      <c r="I251" s="23"/>
      <c r="J251" s="93"/>
      <c r="K251" s="23"/>
      <c r="L251" s="23"/>
      <c r="M251" s="23"/>
      <c r="N251" s="23"/>
      <c r="O251" s="23"/>
      <c r="P251" s="23"/>
      <c r="Q251" s="23"/>
      <c r="R251" s="23"/>
      <c r="S251" s="23"/>
    </row>
    <row r="252" spans="2:19" s="21" customFormat="1" ht="58.25" customHeight="1" x14ac:dyDescent="0.35">
      <c r="B252" s="23"/>
      <c r="C252" s="23"/>
      <c r="D252" s="23"/>
      <c r="E252" s="23"/>
      <c r="F252" s="23"/>
      <c r="G252" s="23"/>
      <c r="H252" s="93"/>
      <c r="I252" s="23"/>
      <c r="J252" s="93"/>
      <c r="K252" s="23"/>
      <c r="L252" s="23"/>
      <c r="M252" s="23"/>
      <c r="N252" s="23"/>
      <c r="O252" s="23"/>
      <c r="P252" s="23"/>
      <c r="Q252" s="23"/>
      <c r="R252" s="23"/>
      <c r="S252" s="23"/>
    </row>
    <row r="253" spans="2:19" s="21" customFormat="1" ht="58.25" customHeight="1" x14ac:dyDescent="0.35">
      <c r="B253" s="23"/>
      <c r="C253" s="23"/>
      <c r="D253" s="23"/>
      <c r="E253" s="23"/>
      <c r="F253" s="23"/>
      <c r="G253" s="23"/>
      <c r="H253" s="93"/>
      <c r="I253" s="23"/>
      <c r="J253" s="93"/>
      <c r="K253" s="23"/>
      <c r="L253" s="23"/>
      <c r="M253" s="23"/>
      <c r="N253" s="23"/>
      <c r="O253" s="23"/>
      <c r="P253" s="23"/>
      <c r="Q253" s="23"/>
      <c r="R253" s="23"/>
      <c r="S253" s="23"/>
    </row>
    <row r="254" spans="2:19" s="21" customFormat="1" ht="58.25" customHeight="1" x14ac:dyDescent="0.35">
      <c r="B254" s="23"/>
      <c r="C254" s="23"/>
      <c r="D254" s="23"/>
      <c r="E254" s="23"/>
      <c r="F254" s="23"/>
      <c r="G254" s="23"/>
      <c r="H254" s="93"/>
      <c r="I254" s="23"/>
      <c r="J254" s="93"/>
      <c r="K254" s="23"/>
      <c r="L254" s="23"/>
      <c r="M254" s="23"/>
      <c r="N254" s="23"/>
      <c r="O254" s="23"/>
      <c r="P254" s="23"/>
      <c r="Q254" s="23"/>
      <c r="R254" s="23"/>
      <c r="S254" s="23"/>
    </row>
    <row r="255" spans="2:19" s="21" customFormat="1" ht="58.25" customHeight="1" x14ac:dyDescent="0.35">
      <c r="B255" s="23"/>
      <c r="C255" s="23"/>
      <c r="D255" s="23"/>
      <c r="E255" s="23"/>
      <c r="F255" s="23"/>
      <c r="G255" s="23"/>
      <c r="H255" s="93"/>
      <c r="I255" s="23"/>
      <c r="J255" s="93"/>
      <c r="K255" s="23"/>
      <c r="L255" s="23"/>
      <c r="M255" s="23"/>
      <c r="N255" s="23"/>
      <c r="O255" s="23"/>
      <c r="P255" s="23"/>
      <c r="Q255" s="23"/>
      <c r="R255" s="23"/>
      <c r="S255" s="23"/>
    </row>
    <row r="256" spans="2:19" s="21" customFormat="1" ht="58.25" customHeight="1" x14ac:dyDescent="0.35">
      <c r="B256" s="23"/>
      <c r="C256" s="23"/>
      <c r="D256" s="23"/>
      <c r="E256" s="23"/>
      <c r="F256" s="23"/>
      <c r="G256" s="23"/>
      <c r="H256" s="93"/>
      <c r="I256" s="23"/>
      <c r="J256" s="93"/>
      <c r="K256" s="23"/>
      <c r="L256" s="23"/>
      <c r="M256" s="23"/>
      <c r="N256" s="23"/>
      <c r="O256" s="23"/>
      <c r="P256" s="23"/>
      <c r="Q256" s="23"/>
      <c r="R256" s="23"/>
      <c r="S256" s="23"/>
    </row>
    <row r="257" spans="2:19" s="21" customFormat="1" ht="58.25" customHeight="1" x14ac:dyDescent="0.35">
      <c r="B257" s="23"/>
      <c r="C257" s="23"/>
      <c r="D257" s="23"/>
      <c r="E257" s="23"/>
      <c r="F257" s="23"/>
      <c r="G257" s="23"/>
      <c r="H257" s="93"/>
      <c r="I257" s="23"/>
      <c r="J257" s="93"/>
      <c r="K257" s="23"/>
      <c r="L257" s="23"/>
      <c r="M257" s="23"/>
      <c r="N257" s="23"/>
      <c r="O257" s="23"/>
      <c r="P257" s="23"/>
      <c r="Q257" s="23"/>
      <c r="R257" s="23"/>
      <c r="S257" s="23"/>
    </row>
    <row r="258" spans="2:19" s="21" customFormat="1" ht="58.25" customHeight="1" x14ac:dyDescent="0.35">
      <c r="B258" s="23"/>
      <c r="C258" s="23"/>
      <c r="D258" s="23"/>
      <c r="E258" s="23"/>
      <c r="F258" s="23"/>
      <c r="G258" s="23"/>
      <c r="H258" s="93"/>
      <c r="I258" s="23"/>
      <c r="J258" s="93"/>
      <c r="K258" s="23"/>
      <c r="L258" s="23"/>
      <c r="M258" s="23"/>
      <c r="N258" s="23"/>
      <c r="O258" s="23"/>
      <c r="P258" s="23"/>
      <c r="Q258" s="23"/>
      <c r="R258" s="23"/>
      <c r="S258" s="23"/>
    </row>
    <row r="259" spans="2:19" s="21" customFormat="1" ht="58.25" customHeight="1" x14ac:dyDescent="0.35">
      <c r="B259" s="23"/>
      <c r="C259" s="23"/>
      <c r="D259" s="23"/>
      <c r="E259" s="23"/>
      <c r="F259" s="23"/>
      <c r="G259" s="23"/>
      <c r="H259" s="93"/>
      <c r="I259" s="23"/>
      <c r="J259" s="93"/>
      <c r="K259" s="23"/>
      <c r="L259" s="23"/>
      <c r="M259" s="23"/>
      <c r="N259" s="23"/>
      <c r="O259" s="23"/>
      <c r="P259" s="23"/>
      <c r="Q259" s="23"/>
      <c r="R259" s="23"/>
      <c r="S259" s="23"/>
    </row>
    <row r="260" spans="2:19" s="21" customFormat="1" ht="58.25" customHeight="1" x14ac:dyDescent="0.35">
      <c r="B260" s="23"/>
      <c r="C260" s="23"/>
      <c r="D260" s="23"/>
      <c r="E260" s="23"/>
      <c r="F260" s="23"/>
      <c r="G260" s="23"/>
      <c r="H260" s="93"/>
      <c r="I260" s="23"/>
      <c r="J260" s="93"/>
      <c r="K260" s="23"/>
      <c r="L260" s="23"/>
      <c r="M260" s="23"/>
      <c r="N260" s="23"/>
      <c r="O260" s="23"/>
      <c r="P260" s="23"/>
      <c r="Q260" s="23"/>
      <c r="R260" s="23"/>
      <c r="S260" s="23"/>
    </row>
    <row r="261" spans="2:19" s="21" customFormat="1" ht="58.25" customHeight="1" x14ac:dyDescent="0.35">
      <c r="B261" s="23"/>
      <c r="C261" s="23"/>
      <c r="D261" s="23"/>
      <c r="E261" s="23"/>
      <c r="F261" s="23"/>
      <c r="G261" s="23"/>
      <c r="H261" s="93"/>
      <c r="I261" s="23"/>
      <c r="J261" s="93"/>
      <c r="K261" s="23"/>
      <c r="L261" s="23"/>
      <c r="M261" s="23"/>
      <c r="N261" s="23"/>
      <c r="O261" s="23"/>
      <c r="P261" s="23"/>
      <c r="Q261" s="23"/>
      <c r="R261" s="23"/>
      <c r="S261" s="23"/>
    </row>
    <row r="262" spans="2:19" s="21" customFormat="1" ht="58.25" customHeight="1" x14ac:dyDescent="0.35">
      <c r="B262" s="23"/>
      <c r="C262" s="23"/>
      <c r="D262" s="23"/>
      <c r="E262" s="23"/>
      <c r="F262" s="23"/>
      <c r="G262" s="23"/>
      <c r="H262" s="93"/>
      <c r="I262" s="23"/>
      <c r="J262" s="93"/>
      <c r="K262" s="23"/>
      <c r="L262" s="23"/>
      <c r="M262" s="23"/>
      <c r="N262" s="23"/>
      <c r="O262" s="23"/>
      <c r="P262" s="23"/>
      <c r="Q262" s="23"/>
      <c r="R262" s="23"/>
      <c r="S262" s="23"/>
    </row>
    <row r="263" spans="2:19" s="21" customFormat="1" ht="58.25" customHeight="1" x14ac:dyDescent="0.35">
      <c r="B263" s="23"/>
      <c r="C263" s="23"/>
      <c r="D263" s="23"/>
      <c r="E263" s="23"/>
      <c r="F263" s="23"/>
      <c r="G263" s="23"/>
      <c r="H263" s="93"/>
      <c r="I263" s="23"/>
      <c r="J263" s="93"/>
      <c r="K263" s="23"/>
      <c r="L263" s="23"/>
      <c r="M263" s="23"/>
      <c r="N263" s="23"/>
      <c r="O263" s="23"/>
      <c r="P263" s="23"/>
      <c r="Q263" s="23"/>
      <c r="R263" s="23"/>
      <c r="S263" s="23"/>
    </row>
    <row r="264" spans="2:19" s="21" customFormat="1" ht="58.25" customHeight="1" x14ac:dyDescent="0.35">
      <c r="B264" s="23"/>
      <c r="C264" s="23"/>
      <c r="D264" s="23"/>
      <c r="E264" s="23"/>
      <c r="F264" s="23"/>
      <c r="G264" s="23"/>
      <c r="H264" s="93"/>
      <c r="I264" s="23"/>
      <c r="J264" s="93"/>
      <c r="K264" s="23"/>
      <c r="L264" s="23"/>
      <c r="M264" s="23"/>
      <c r="N264" s="23"/>
      <c r="O264" s="23"/>
      <c r="P264" s="23"/>
      <c r="Q264" s="23"/>
      <c r="R264" s="23"/>
      <c r="S264" s="23"/>
    </row>
    <row r="265" spans="2:19" s="21" customFormat="1" ht="58.25" customHeight="1" x14ac:dyDescent="0.35">
      <c r="B265" s="23"/>
      <c r="C265" s="23"/>
      <c r="D265" s="23"/>
      <c r="E265" s="23"/>
      <c r="F265" s="23"/>
      <c r="G265" s="23"/>
      <c r="H265" s="93"/>
      <c r="I265" s="23"/>
      <c r="J265" s="93"/>
      <c r="K265" s="23"/>
      <c r="L265" s="23"/>
      <c r="M265" s="23"/>
      <c r="N265" s="23"/>
      <c r="O265" s="23"/>
      <c r="P265" s="23"/>
      <c r="Q265" s="23"/>
      <c r="R265" s="23"/>
      <c r="S265" s="23"/>
    </row>
    <row r="266" spans="2:19" s="21" customFormat="1" ht="58.25" customHeight="1" x14ac:dyDescent="0.35">
      <c r="B266" s="23"/>
      <c r="C266" s="23"/>
      <c r="D266" s="23"/>
      <c r="E266" s="23"/>
      <c r="F266" s="23"/>
      <c r="G266" s="23"/>
      <c r="H266" s="93"/>
      <c r="I266" s="23"/>
      <c r="J266" s="93"/>
      <c r="K266" s="23"/>
      <c r="L266" s="23"/>
      <c r="M266" s="23"/>
      <c r="N266" s="23"/>
      <c r="O266" s="23"/>
      <c r="P266" s="23"/>
      <c r="Q266" s="23"/>
      <c r="R266" s="23"/>
      <c r="S266" s="23"/>
    </row>
    <row r="267" spans="2:19" s="21" customFormat="1" ht="58.25" customHeight="1" x14ac:dyDescent="0.35">
      <c r="B267" s="23"/>
      <c r="C267" s="23"/>
      <c r="D267" s="23"/>
      <c r="E267" s="23"/>
      <c r="F267" s="23"/>
      <c r="G267" s="23"/>
      <c r="H267" s="93"/>
      <c r="I267" s="23"/>
      <c r="J267" s="93"/>
      <c r="K267" s="23"/>
      <c r="L267" s="23"/>
      <c r="M267" s="23"/>
      <c r="N267" s="23"/>
      <c r="O267" s="23"/>
      <c r="P267" s="23"/>
      <c r="Q267" s="23"/>
      <c r="R267" s="23"/>
      <c r="S267" s="23"/>
    </row>
    <row r="268" spans="2:19" s="21" customFormat="1" ht="58.25" customHeight="1" x14ac:dyDescent="0.35">
      <c r="B268" s="23"/>
      <c r="C268" s="23"/>
      <c r="D268" s="23"/>
      <c r="E268" s="23"/>
      <c r="F268" s="23"/>
      <c r="G268" s="23"/>
      <c r="H268" s="93"/>
      <c r="I268" s="23"/>
      <c r="J268" s="93"/>
      <c r="K268" s="23"/>
      <c r="L268" s="23"/>
      <c r="M268" s="23"/>
      <c r="N268" s="23"/>
      <c r="O268" s="23"/>
      <c r="P268" s="23"/>
      <c r="Q268" s="23"/>
      <c r="R268" s="23"/>
      <c r="S268" s="23"/>
    </row>
    <row r="269" spans="2:19" s="21" customFormat="1" ht="58.25" customHeight="1" x14ac:dyDescent="0.35">
      <c r="B269" s="23"/>
      <c r="C269" s="23"/>
      <c r="D269" s="23"/>
      <c r="E269" s="23"/>
      <c r="F269" s="23"/>
      <c r="G269" s="23"/>
      <c r="H269" s="93"/>
      <c r="I269" s="23"/>
      <c r="J269" s="93"/>
      <c r="K269" s="23"/>
      <c r="L269" s="23"/>
      <c r="M269" s="23"/>
      <c r="N269" s="23"/>
      <c r="O269" s="23"/>
      <c r="P269" s="23"/>
      <c r="Q269" s="23"/>
      <c r="R269" s="23"/>
      <c r="S269" s="23"/>
    </row>
    <row r="270" spans="2:19" s="21" customFormat="1" ht="58.25" customHeight="1" x14ac:dyDescent="0.35">
      <c r="B270" s="23"/>
      <c r="C270" s="23"/>
      <c r="D270" s="23"/>
      <c r="E270" s="23"/>
      <c r="F270" s="23"/>
      <c r="G270" s="23"/>
      <c r="H270" s="93"/>
      <c r="I270" s="23"/>
      <c r="J270" s="93"/>
      <c r="K270" s="23"/>
      <c r="L270" s="23"/>
      <c r="M270" s="23"/>
      <c r="N270" s="23"/>
      <c r="O270" s="23"/>
      <c r="P270" s="23"/>
      <c r="Q270" s="23"/>
      <c r="R270" s="23"/>
      <c r="S270" s="23"/>
    </row>
    <row r="271" spans="2:19" s="21" customFormat="1" ht="58.25" customHeight="1" x14ac:dyDescent="0.35">
      <c r="B271" s="23"/>
      <c r="C271" s="23"/>
      <c r="D271" s="23"/>
      <c r="E271" s="23"/>
      <c r="F271" s="23"/>
      <c r="G271" s="23"/>
      <c r="H271" s="93"/>
      <c r="I271" s="23"/>
      <c r="J271" s="93"/>
      <c r="K271" s="23"/>
      <c r="L271" s="23"/>
      <c r="M271" s="23"/>
      <c r="N271" s="23"/>
      <c r="O271" s="23"/>
      <c r="P271" s="23"/>
      <c r="Q271" s="23"/>
      <c r="R271" s="23"/>
      <c r="S271" s="23"/>
    </row>
    <row r="272" spans="2:19" s="21" customFormat="1" ht="58.25" customHeight="1" x14ac:dyDescent="0.35">
      <c r="B272" s="23"/>
      <c r="C272" s="23"/>
      <c r="D272" s="23"/>
      <c r="E272" s="23"/>
      <c r="F272" s="23"/>
      <c r="G272" s="23"/>
      <c r="H272" s="93"/>
      <c r="I272" s="23"/>
      <c r="J272" s="93"/>
      <c r="K272" s="23"/>
      <c r="L272" s="23"/>
      <c r="M272" s="23"/>
      <c r="N272" s="23"/>
      <c r="O272" s="23"/>
      <c r="P272" s="23"/>
      <c r="Q272" s="23"/>
      <c r="R272" s="23"/>
      <c r="S272" s="23"/>
    </row>
    <row r="273" spans="2:19" s="21" customFormat="1" ht="58.25" customHeight="1" x14ac:dyDescent="0.35">
      <c r="B273" s="23"/>
      <c r="C273" s="23"/>
      <c r="D273" s="23"/>
      <c r="E273" s="23"/>
      <c r="F273" s="23"/>
      <c r="G273" s="23"/>
      <c r="H273" s="93"/>
      <c r="I273" s="23"/>
      <c r="J273" s="93"/>
      <c r="K273" s="23"/>
      <c r="L273" s="23"/>
      <c r="M273" s="23"/>
      <c r="N273" s="23"/>
      <c r="O273" s="23"/>
      <c r="P273" s="23"/>
      <c r="Q273" s="23"/>
      <c r="R273" s="23"/>
      <c r="S273" s="23"/>
    </row>
    <row r="274" spans="2:19" s="21" customFormat="1" ht="58.25" customHeight="1" x14ac:dyDescent="0.35">
      <c r="B274" s="23"/>
      <c r="C274" s="23"/>
      <c r="D274" s="23"/>
      <c r="E274" s="23"/>
      <c r="F274" s="23"/>
      <c r="G274" s="23"/>
      <c r="H274" s="93"/>
      <c r="I274" s="23"/>
      <c r="J274" s="93"/>
      <c r="K274" s="23"/>
      <c r="L274" s="23"/>
      <c r="M274" s="23"/>
      <c r="N274" s="23"/>
      <c r="O274" s="23"/>
      <c r="P274" s="23"/>
      <c r="Q274" s="23"/>
      <c r="R274" s="23"/>
      <c r="S274" s="23"/>
    </row>
    <row r="275" spans="2:19" s="21" customFormat="1" ht="58.25" customHeight="1" x14ac:dyDescent="0.35">
      <c r="B275" s="23"/>
      <c r="C275" s="23"/>
      <c r="D275" s="23"/>
      <c r="E275" s="23"/>
      <c r="F275" s="23"/>
      <c r="G275" s="23"/>
      <c r="H275" s="93"/>
      <c r="I275" s="23"/>
      <c r="J275" s="93"/>
      <c r="K275" s="23"/>
      <c r="L275" s="23"/>
      <c r="M275" s="23"/>
      <c r="N275" s="23"/>
      <c r="O275" s="23"/>
      <c r="P275" s="23"/>
      <c r="Q275" s="23"/>
      <c r="R275" s="23"/>
      <c r="S275" s="23"/>
    </row>
    <row r="276" spans="2:19" s="21" customFormat="1" ht="70.25" customHeight="1" x14ac:dyDescent="0.35">
      <c r="B276" s="23"/>
      <c r="C276" s="23"/>
      <c r="D276" s="23"/>
      <c r="E276" s="23"/>
      <c r="F276" s="23"/>
      <c r="G276" s="23"/>
      <c r="H276" s="93"/>
      <c r="I276" s="23"/>
      <c r="J276" s="93"/>
      <c r="K276" s="23"/>
      <c r="L276" s="23"/>
      <c r="M276" s="23"/>
      <c r="N276" s="23"/>
      <c r="O276" s="23"/>
      <c r="P276" s="23"/>
      <c r="Q276" s="23"/>
      <c r="R276" s="23"/>
      <c r="S276" s="23"/>
    </row>
    <row r="277" spans="2:19" s="21" customFormat="1" ht="58.25" customHeight="1" x14ac:dyDescent="0.35">
      <c r="B277" s="23"/>
      <c r="C277" s="23"/>
      <c r="D277" s="23"/>
      <c r="E277" s="23"/>
      <c r="F277" s="23"/>
      <c r="G277" s="23"/>
      <c r="H277" s="93"/>
      <c r="I277" s="23"/>
      <c r="J277" s="93"/>
      <c r="K277" s="23"/>
      <c r="L277" s="23"/>
      <c r="M277" s="23"/>
      <c r="N277" s="23"/>
      <c r="O277" s="23"/>
      <c r="P277" s="23"/>
      <c r="Q277" s="23"/>
      <c r="R277" s="23"/>
      <c r="S277" s="23"/>
    </row>
    <row r="278" spans="2:19" s="21" customFormat="1" ht="58.25" customHeight="1" x14ac:dyDescent="0.35">
      <c r="B278" s="23"/>
      <c r="C278" s="23"/>
      <c r="D278" s="23"/>
      <c r="E278" s="23"/>
      <c r="F278" s="23"/>
      <c r="G278" s="23"/>
      <c r="H278" s="93"/>
      <c r="I278" s="23"/>
      <c r="J278" s="93"/>
      <c r="K278" s="23"/>
      <c r="L278" s="23"/>
      <c r="M278" s="23"/>
      <c r="N278" s="23"/>
      <c r="O278" s="23"/>
      <c r="P278" s="23"/>
      <c r="Q278" s="23"/>
      <c r="R278" s="23"/>
      <c r="S278" s="23"/>
    </row>
    <row r="279" spans="2:19" s="21" customFormat="1" ht="58.25" customHeight="1" x14ac:dyDescent="0.35">
      <c r="B279" s="23"/>
      <c r="C279" s="23"/>
      <c r="D279" s="23"/>
      <c r="E279" s="23"/>
      <c r="F279" s="23"/>
      <c r="G279" s="23"/>
      <c r="H279" s="93"/>
      <c r="I279" s="23"/>
      <c r="J279" s="93"/>
      <c r="K279" s="23"/>
      <c r="L279" s="23"/>
      <c r="M279" s="23"/>
      <c r="N279" s="23"/>
      <c r="O279" s="23"/>
      <c r="P279" s="23"/>
      <c r="Q279" s="23"/>
      <c r="R279" s="23"/>
      <c r="S279" s="23"/>
    </row>
    <row r="280" spans="2:19" s="21" customFormat="1" ht="58.25" customHeight="1" x14ac:dyDescent="0.35">
      <c r="B280" s="23"/>
      <c r="C280" s="23"/>
      <c r="D280" s="23"/>
      <c r="E280" s="23"/>
      <c r="F280" s="23"/>
      <c r="G280" s="23"/>
      <c r="H280" s="93"/>
      <c r="I280" s="23"/>
      <c r="J280" s="93"/>
      <c r="K280" s="23"/>
      <c r="L280" s="23"/>
      <c r="M280" s="23"/>
      <c r="N280" s="23"/>
      <c r="O280" s="23"/>
      <c r="P280" s="23"/>
      <c r="Q280" s="23"/>
      <c r="R280" s="23"/>
      <c r="S280" s="23"/>
    </row>
    <row r="281" spans="2:19" s="21" customFormat="1" ht="58.25" customHeight="1" x14ac:dyDescent="0.35">
      <c r="B281" s="23"/>
      <c r="C281" s="23"/>
      <c r="D281" s="23"/>
      <c r="E281" s="23"/>
      <c r="F281" s="23"/>
      <c r="G281" s="23"/>
      <c r="H281" s="93"/>
      <c r="I281" s="23"/>
      <c r="J281" s="93"/>
      <c r="K281" s="23"/>
      <c r="L281" s="23"/>
      <c r="M281" s="23"/>
      <c r="N281" s="23"/>
      <c r="O281" s="23"/>
      <c r="P281" s="23"/>
      <c r="Q281" s="23"/>
      <c r="R281" s="23"/>
      <c r="S281" s="23"/>
    </row>
    <row r="282" spans="2:19" s="21" customFormat="1" ht="58.25" customHeight="1" x14ac:dyDescent="0.35">
      <c r="B282" s="23"/>
      <c r="C282" s="23"/>
      <c r="D282" s="23"/>
      <c r="E282" s="23"/>
      <c r="F282" s="23"/>
      <c r="G282" s="23"/>
      <c r="H282" s="93"/>
      <c r="I282" s="23"/>
      <c r="J282" s="93"/>
      <c r="K282" s="23"/>
      <c r="L282" s="23"/>
      <c r="M282" s="23"/>
      <c r="N282" s="23"/>
      <c r="O282" s="23"/>
      <c r="P282" s="23"/>
      <c r="Q282" s="23"/>
      <c r="R282" s="23"/>
      <c r="S282" s="23"/>
    </row>
    <row r="283" spans="2:19" s="21" customFormat="1" ht="58.25" customHeight="1" x14ac:dyDescent="0.35">
      <c r="B283" s="23"/>
      <c r="C283" s="23"/>
      <c r="D283" s="23"/>
      <c r="E283" s="23"/>
      <c r="F283" s="23"/>
      <c r="G283" s="23"/>
      <c r="H283" s="93"/>
      <c r="I283" s="23"/>
      <c r="J283" s="93"/>
      <c r="K283" s="23"/>
      <c r="L283" s="23"/>
      <c r="M283" s="23"/>
      <c r="N283" s="23"/>
      <c r="O283" s="23"/>
      <c r="P283" s="23"/>
      <c r="Q283" s="23"/>
      <c r="R283" s="23"/>
      <c r="S283" s="23"/>
    </row>
    <row r="284" spans="2:19" s="21" customFormat="1" ht="58.25" customHeight="1" x14ac:dyDescent="0.35">
      <c r="B284" s="23"/>
      <c r="C284" s="23"/>
      <c r="D284" s="23"/>
      <c r="E284" s="23"/>
      <c r="F284" s="23"/>
      <c r="G284" s="23"/>
      <c r="H284" s="93"/>
      <c r="I284" s="23"/>
      <c r="J284" s="93"/>
      <c r="K284" s="23"/>
      <c r="L284" s="23"/>
      <c r="M284" s="23"/>
      <c r="N284" s="23"/>
      <c r="O284" s="23"/>
      <c r="P284" s="23"/>
      <c r="Q284" s="23"/>
      <c r="R284" s="23"/>
      <c r="S284" s="23"/>
    </row>
    <row r="285" spans="2:19" s="21" customFormat="1" ht="58.25" customHeight="1" x14ac:dyDescent="0.35">
      <c r="B285" s="23"/>
      <c r="C285" s="23"/>
      <c r="D285" s="23"/>
      <c r="E285" s="23"/>
      <c r="F285" s="23"/>
      <c r="G285" s="23"/>
      <c r="H285" s="93"/>
      <c r="I285" s="23"/>
      <c r="J285" s="93"/>
      <c r="K285" s="23"/>
      <c r="L285" s="23"/>
      <c r="M285" s="23"/>
      <c r="N285" s="23"/>
      <c r="O285" s="23"/>
      <c r="P285" s="23"/>
      <c r="Q285" s="23"/>
      <c r="R285" s="23"/>
      <c r="S285" s="23"/>
    </row>
    <row r="286" spans="2:19" s="21" customFormat="1" ht="58.25" customHeight="1" x14ac:dyDescent="0.35">
      <c r="B286" s="23"/>
      <c r="C286" s="23"/>
      <c r="D286" s="23"/>
      <c r="E286" s="23"/>
      <c r="F286" s="23"/>
      <c r="G286" s="23"/>
      <c r="H286" s="93"/>
      <c r="I286" s="23"/>
      <c r="J286" s="93"/>
      <c r="K286" s="23"/>
      <c r="L286" s="23"/>
      <c r="M286" s="23"/>
      <c r="N286" s="23"/>
      <c r="O286" s="23"/>
      <c r="P286" s="23"/>
      <c r="Q286" s="23"/>
      <c r="R286" s="23"/>
      <c r="S286" s="23"/>
    </row>
    <row r="287" spans="2:19" s="21" customFormat="1" ht="58.25" customHeight="1" x14ac:dyDescent="0.35">
      <c r="B287" s="23"/>
      <c r="C287" s="23"/>
      <c r="D287" s="23"/>
      <c r="E287" s="23"/>
      <c r="F287" s="23"/>
      <c r="G287" s="23"/>
      <c r="H287" s="93"/>
      <c r="I287" s="23"/>
      <c r="J287" s="93"/>
      <c r="K287" s="23"/>
      <c r="L287" s="23"/>
      <c r="M287" s="23"/>
      <c r="N287" s="23"/>
      <c r="O287" s="23"/>
      <c r="P287" s="23"/>
      <c r="Q287" s="23"/>
      <c r="R287" s="23"/>
      <c r="S287" s="23"/>
    </row>
    <row r="288" spans="2:19" s="21" customFormat="1" ht="58.25" customHeight="1" x14ac:dyDescent="0.35">
      <c r="B288" s="23"/>
      <c r="C288" s="23"/>
      <c r="D288" s="23"/>
      <c r="E288" s="23"/>
      <c r="F288" s="23"/>
      <c r="G288" s="23"/>
      <c r="H288" s="93"/>
      <c r="I288" s="23"/>
      <c r="J288" s="93"/>
      <c r="K288" s="23"/>
      <c r="L288" s="23"/>
      <c r="M288" s="23"/>
      <c r="N288" s="23"/>
      <c r="O288" s="23"/>
      <c r="P288" s="23"/>
      <c r="Q288" s="23"/>
      <c r="R288" s="23"/>
      <c r="S288" s="23"/>
    </row>
    <row r="289" spans="2:19" s="21" customFormat="1" ht="58.25" customHeight="1" x14ac:dyDescent="0.35">
      <c r="B289" s="23"/>
      <c r="C289" s="23"/>
      <c r="D289" s="23"/>
      <c r="E289" s="23"/>
      <c r="F289" s="23"/>
      <c r="G289" s="23"/>
      <c r="H289" s="93"/>
      <c r="I289" s="23"/>
      <c r="J289" s="93"/>
      <c r="K289" s="23"/>
      <c r="L289" s="23"/>
      <c r="M289" s="23"/>
      <c r="N289" s="23"/>
      <c r="O289" s="23"/>
      <c r="P289" s="23"/>
      <c r="Q289" s="23"/>
      <c r="R289" s="23"/>
      <c r="S289" s="23"/>
    </row>
    <row r="290" spans="2:19" s="21" customFormat="1" ht="58.25" customHeight="1" x14ac:dyDescent="0.35">
      <c r="B290" s="23"/>
      <c r="C290" s="23"/>
      <c r="D290" s="23"/>
      <c r="E290" s="23"/>
      <c r="F290" s="23"/>
      <c r="G290" s="23"/>
      <c r="H290" s="93"/>
      <c r="I290" s="23"/>
      <c r="J290" s="93"/>
      <c r="K290" s="23"/>
      <c r="L290" s="23"/>
      <c r="M290" s="23"/>
      <c r="N290" s="23"/>
      <c r="O290" s="23"/>
      <c r="P290" s="23"/>
      <c r="Q290" s="23"/>
      <c r="R290" s="23"/>
      <c r="S290" s="23"/>
    </row>
    <row r="291" spans="2:19" s="21" customFormat="1" ht="58.25" customHeight="1" x14ac:dyDescent="0.35">
      <c r="B291" s="23"/>
      <c r="C291" s="23"/>
      <c r="D291" s="23"/>
      <c r="E291" s="23"/>
      <c r="F291" s="23"/>
      <c r="G291" s="23"/>
      <c r="H291" s="93"/>
      <c r="I291" s="23"/>
      <c r="J291" s="93"/>
      <c r="K291" s="23"/>
      <c r="L291" s="23"/>
      <c r="M291" s="23"/>
      <c r="N291" s="23"/>
      <c r="O291" s="23"/>
      <c r="P291" s="23"/>
      <c r="Q291" s="23"/>
      <c r="R291" s="23"/>
      <c r="S291" s="23"/>
    </row>
    <row r="292" spans="2:19" s="21" customFormat="1" ht="58.25" customHeight="1" x14ac:dyDescent="0.35">
      <c r="B292" s="23"/>
      <c r="C292" s="23"/>
      <c r="D292" s="23"/>
      <c r="E292" s="23"/>
      <c r="F292" s="23"/>
      <c r="G292" s="23"/>
      <c r="H292" s="93"/>
      <c r="I292" s="23"/>
      <c r="J292" s="93"/>
      <c r="K292" s="23"/>
      <c r="L292" s="23"/>
      <c r="M292" s="23"/>
      <c r="N292" s="23"/>
      <c r="O292" s="23"/>
      <c r="P292" s="23"/>
      <c r="Q292" s="23"/>
      <c r="R292" s="23"/>
      <c r="S292" s="23"/>
    </row>
    <row r="293" spans="2:19" s="21" customFormat="1" ht="58.25" customHeight="1" x14ac:dyDescent="0.35">
      <c r="B293" s="23"/>
      <c r="C293" s="23"/>
      <c r="D293" s="23"/>
      <c r="E293" s="23"/>
      <c r="F293" s="23"/>
      <c r="G293" s="23"/>
      <c r="H293" s="93"/>
      <c r="I293" s="23"/>
      <c r="J293" s="93"/>
      <c r="K293" s="23"/>
      <c r="L293" s="23"/>
      <c r="M293" s="23"/>
      <c r="N293" s="23"/>
      <c r="O293" s="23"/>
      <c r="P293" s="23"/>
      <c r="Q293" s="23"/>
      <c r="R293" s="23"/>
      <c r="S293" s="23"/>
    </row>
    <row r="294" spans="2:19" s="21" customFormat="1" ht="58.25" customHeight="1" x14ac:dyDescent="0.35">
      <c r="B294" s="23"/>
      <c r="C294" s="23"/>
      <c r="D294" s="23"/>
      <c r="E294" s="23"/>
      <c r="F294" s="23"/>
      <c r="G294" s="23"/>
      <c r="H294" s="93"/>
      <c r="I294" s="23"/>
      <c r="J294" s="93"/>
      <c r="K294" s="23"/>
      <c r="L294" s="23"/>
      <c r="M294" s="23"/>
      <c r="N294" s="23"/>
      <c r="O294" s="23"/>
      <c r="P294" s="23"/>
      <c r="Q294" s="23"/>
      <c r="R294" s="23"/>
      <c r="S294" s="23"/>
    </row>
    <row r="295" spans="2:19" s="21" customFormat="1" ht="58.25" customHeight="1" x14ac:dyDescent="0.35">
      <c r="B295" s="23"/>
      <c r="C295" s="23"/>
      <c r="D295" s="23"/>
      <c r="E295" s="23"/>
      <c r="F295" s="23"/>
      <c r="G295" s="23"/>
      <c r="H295" s="93"/>
      <c r="I295" s="23"/>
      <c r="J295" s="93"/>
      <c r="K295" s="23"/>
      <c r="L295" s="23"/>
      <c r="M295" s="23"/>
      <c r="N295" s="23"/>
      <c r="O295" s="23"/>
      <c r="P295" s="23"/>
      <c r="Q295" s="23"/>
      <c r="R295" s="23"/>
      <c r="S295" s="23"/>
    </row>
    <row r="296" spans="2:19" s="21" customFormat="1" ht="58.25" customHeight="1" x14ac:dyDescent="0.35">
      <c r="B296" s="23"/>
      <c r="C296" s="23"/>
      <c r="D296" s="23"/>
      <c r="E296" s="23"/>
      <c r="F296" s="23"/>
      <c r="G296" s="23"/>
      <c r="H296" s="93"/>
      <c r="I296" s="23"/>
      <c r="J296" s="93"/>
      <c r="K296" s="23"/>
      <c r="L296" s="23"/>
      <c r="M296" s="23"/>
      <c r="N296" s="23"/>
      <c r="O296" s="23"/>
      <c r="P296" s="23"/>
      <c r="Q296" s="23"/>
      <c r="R296" s="23"/>
      <c r="S296" s="23"/>
    </row>
    <row r="297" spans="2:19" s="21" customFormat="1" ht="58.25" customHeight="1" x14ac:dyDescent="0.35">
      <c r="B297" s="23"/>
      <c r="C297" s="23"/>
      <c r="D297" s="23"/>
      <c r="E297" s="23"/>
      <c r="F297" s="23"/>
      <c r="G297" s="23"/>
      <c r="H297" s="93"/>
      <c r="I297" s="23"/>
      <c r="J297" s="93"/>
      <c r="K297" s="23"/>
      <c r="L297" s="23"/>
      <c r="M297" s="23"/>
      <c r="N297" s="23"/>
      <c r="O297" s="23"/>
      <c r="P297" s="23"/>
      <c r="Q297" s="23"/>
      <c r="R297" s="23"/>
      <c r="S297" s="23"/>
    </row>
    <row r="298" spans="2:19" s="21" customFormat="1" ht="58.25" customHeight="1" x14ac:dyDescent="0.35">
      <c r="B298" s="23"/>
      <c r="C298" s="23"/>
      <c r="D298" s="23"/>
      <c r="E298" s="23"/>
      <c r="F298" s="23"/>
      <c r="G298" s="23"/>
      <c r="H298" s="93"/>
      <c r="I298" s="23"/>
      <c r="J298" s="93"/>
      <c r="K298" s="23"/>
      <c r="L298" s="23"/>
      <c r="M298" s="23"/>
      <c r="N298" s="23"/>
      <c r="O298" s="23"/>
      <c r="P298" s="23"/>
      <c r="Q298" s="23"/>
      <c r="R298" s="23"/>
      <c r="S298" s="23"/>
    </row>
    <row r="299" spans="2:19" s="21" customFormat="1" ht="58.25" customHeight="1" x14ac:dyDescent="0.35">
      <c r="B299" s="23"/>
      <c r="C299" s="23"/>
      <c r="D299" s="23"/>
      <c r="E299" s="23"/>
      <c r="F299" s="23"/>
      <c r="G299" s="23"/>
      <c r="H299" s="93"/>
      <c r="I299" s="23"/>
      <c r="J299" s="93"/>
      <c r="K299" s="23"/>
      <c r="L299" s="23"/>
      <c r="M299" s="23"/>
      <c r="N299" s="23"/>
      <c r="O299" s="23"/>
      <c r="P299" s="23"/>
      <c r="Q299" s="23"/>
      <c r="R299" s="23"/>
      <c r="S299" s="23"/>
    </row>
    <row r="300" spans="2:19" s="21" customFormat="1" ht="58.25" customHeight="1" x14ac:dyDescent="0.35">
      <c r="B300" s="23"/>
      <c r="C300" s="23"/>
      <c r="D300" s="23"/>
      <c r="E300" s="23"/>
      <c r="F300" s="23"/>
      <c r="G300" s="23"/>
      <c r="H300" s="93"/>
      <c r="I300" s="23"/>
      <c r="J300" s="93"/>
      <c r="K300" s="23"/>
      <c r="L300" s="23"/>
      <c r="M300" s="23"/>
      <c r="N300" s="23"/>
      <c r="O300" s="23"/>
      <c r="P300" s="23"/>
      <c r="Q300" s="23"/>
      <c r="R300" s="23"/>
      <c r="S300" s="23"/>
    </row>
    <row r="301" spans="2:19" s="21" customFormat="1" ht="58.25" customHeight="1" x14ac:dyDescent="0.35">
      <c r="B301" s="23"/>
      <c r="C301" s="23"/>
      <c r="D301" s="23"/>
      <c r="E301" s="23"/>
      <c r="F301" s="23"/>
      <c r="G301" s="23"/>
      <c r="H301" s="93"/>
      <c r="I301" s="23"/>
      <c r="J301" s="93"/>
      <c r="K301" s="23"/>
      <c r="L301" s="23"/>
      <c r="M301" s="23"/>
      <c r="N301" s="23"/>
      <c r="O301" s="23"/>
      <c r="P301" s="23"/>
      <c r="Q301" s="23"/>
      <c r="R301" s="23"/>
      <c r="S301" s="23"/>
    </row>
    <row r="302" spans="2:19" s="21" customFormat="1" ht="58.25" customHeight="1" x14ac:dyDescent="0.35">
      <c r="B302" s="23"/>
      <c r="C302" s="23"/>
      <c r="D302" s="23"/>
      <c r="E302" s="23"/>
      <c r="F302" s="23"/>
      <c r="G302" s="23"/>
      <c r="H302" s="93"/>
      <c r="I302" s="23"/>
      <c r="J302" s="93"/>
      <c r="K302" s="23"/>
      <c r="L302" s="23"/>
      <c r="M302" s="23"/>
      <c r="N302" s="23"/>
      <c r="O302" s="23"/>
      <c r="P302" s="23"/>
      <c r="Q302" s="23"/>
      <c r="R302" s="23"/>
      <c r="S302" s="23"/>
    </row>
    <row r="303" spans="2:19" s="21" customFormat="1" ht="58.25" customHeight="1" x14ac:dyDescent="0.35">
      <c r="B303" s="23"/>
      <c r="C303" s="23"/>
      <c r="D303" s="23"/>
      <c r="E303" s="23"/>
      <c r="F303" s="23"/>
      <c r="G303" s="23"/>
      <c r="H303" s="93"/>
      <c r="I303" s="23"/>
      <c r="J303" s="93"/>
      <c r="K303" s="23"/>
      <c r="L303" s="23"/>
      <c r="M303" s="23"/>
      <c r="N303" s="23"/>
      <c r="O303" s="23"/>
      <c r="P303" s="23"/>
      <c r="Q303" s="23"/>
      <c r="R303" s="23"/>
      <c r="S303" s="23"/>
    </row>
    <row r="304" spans="2:19" s="21" customFormat="1" ht="58.25" customHeight="1" x14ac:dyDescent="0.35">
      <c r="B304" s="23"/>
      <c r="C304" s="23"/>
      <c r="D304" s="23"/>
      <c r="E304" s="23"/>
      <c r="F304" s="23"/>
      <c r="G304" s="23"/>
      <c r="H304" s="93"/>
      <c r="I304" s="23"/>
      <c r="J304" s="93"/>
      <c r="K304" s="23"/>
      <c r="L304" s="23"/>
      <c r="M304" s="23"/>
      <c r="N304" s="23"/>
      <c r="O304" s="23"/>
      <c r="P304" s="23"/>
      <c r="Q304" s="23"/>
      <c r="R304" s="23"/>
      <c r="S304" s="23"/>
    </row>
    <row r="305" spans="2:19" s="21" customFormat="1" ht="58.25" customHeight="1" x14ac:dyDescent="0.35">
      <c r="B305" s="23"/>
      <c r="C305" s="23"/>
      <c r="D305" s="23"/>
      <c r="E305" s="23"/>
      <c r="F305" s="23"/>
      <c r="G305" s="23"/>
      <c r="H305" s="93"/>
      <c r="I305" s="23"/>
      <c r="J305" s="93"/>
      <c r="K305" s="23"/>
      <c r="L305" s="23"/>
      <c r="M305" s="23"/>
      <c r="N305" s="23"/>
      <c r="O305" s="23"/>
      <c r="P305" s="23"/>
      <c r="Q305" s="23"/>
      <c r="R305" s="23"/>
      <c r="S305" s="23"/>
    </row>
    <row r="306" spans="2:19" s="21" customFormat="1" ht="58.25" customHeight="1" x14ac:dyDescent="0.35">
      <c r="B306" s="23"/>
      <c r="C306" s="23"/>
      <c r="D306" s="23"/>
      <c r="E306" s="23"/>
      <c r="F306" s="23"/>
      <c r="G306" s="23"/>
      <c r="H306" s="93"/>
      <c r="I306" s="23"/>
      <c r="J306" s="93"/>
      <c r="K306" s="23"/>
      <c r="L306" s="23"/>
      <c r="M306" s="23"/>
      <c r="N306" s="23"/>
      <c r="O306" s="23"/>
      <c r="P306" s="23"/>
      <c r="Q306" s="23"/>
      <c r="R306" s="23"/>
      <c r="S306" s="23"/>
    </row>
    <row r="307" spans="2:19" s="21" customFormat="1" ht="58.25" customHeight="1" x14ac:dyDescent="0.35">
      <c r="B307" s="23"/>
      <c r="C307" s="23"/>
      <c r="D307" s="23"/>
      <c r="E307" s="23"/>
      <c r="F307" s="23"/>
      <c r="G307" s="23"/>
      <c r="H307" s="93"/>
      <c r="I307" s="23"/>
      <c r="J307" s="93"/>
      <c r="K307" s="23"/>
      <c r="L307" s="23"/>
      <c r="M307" s="23"/>
      <c r="N307" s="23"/>
      <c r="O307" s="23"/>
      <c r="P307" s="23"/>
      <c r="Q307" s="23"/>
      <c r="R307" s="23"/>
      <c r="S307" s="23"/>
    </row>
    <row r="308" spans="2:19" s="21" customFormat="1" ht="58.25" customHeight="1" x14ac:dyDescent="0.35">
      <c r="B308" s="23"/>
      <c r="C308" s="23"/>
      <c r="D308" s="23"/>
      <c r="E308" s="23"/>
      <c r="F308" s="23"/>
      <c r="G308" s="23"/>
      <c r="H308" s="93"/>
      <c r="I308" s="23"/>
      <c r="J308" s="93"/>
      <c r="K308" s="23"/>
      <c r="L308" s="23"/>
      <c r="M308" s="23"/>
      <c r="N308" s="23"/>
      <c r="O308" s="23"/>
      <c r="P308" s="23"/>
      <c r="Q308" s="23"/>
      <c r="R308" s="23"/>
      <c r="S308" s="23"/>
    </row>
    <row r="309" spans="2:19" s="21" customFormat="1" ht="58.25" customHeight="1" x14ac:dyDescent="0.35">
      <c r="B309" s="23"/>
      <c r="C309" s="23"/>
      <c r="D309" s="23"/>
      <c r="E309" s="23"/>
      <c r="F309" s="23"/>
      <c r="G309" s="23"/>
      <c r="H309" s="93"/>
      <c r="I309" s="23"/>
      <c r="J309" s="93"/>
      <c r="K309" s="23"/>
      <c r="L309" s="23"/>
      <c r="M309" s="23"/>
      <c r="N309" s="23"/>
      <c r="O309" s="23"/>
      <c r="P309" s="23"/>
      <c r="Q309" s="23"/>
      <c r="R309" s="23"/>
      <c r="S309" s="23"/>
    </row>
    <row r="310" spans="2:19" s="21" customFormat="1" ht="58.25" customHeight="1" x14ac:dyDescent="0.35">
      <c r="B310" s="23"/>
      <c r="C310" s="23"/>
      <c r="D310" s="23"/>
      <c r="E310" s="23"/>
      <c r="F310" s="23"/>
      <c r="G310" s="23"/>
      <c r="H310" s="93"/>
      <c r="I310" s="23"/>
      <c r="J310" s="93"/>
      <c r="K310" s="23"/>
      <c r="L310" s="23"/>
      <c r="M310" s="23"/>
      <c r="N310" s="23"/>
      <c r="O310" s="23"/>
      <c r="P310" s="23"/>
      <c r="Q310" s="23"/>
      <c r="R310" s="23"/>
      <c r="S310" s="23"/>
    </row>
    <row r="311" spans="2:19" s="21" customFormat="1" ht="58.25" customHeight="1" x14ac:dyDescent="0.35">
      <c r="B311" s="23"/>
      <c r="C311" s="23"/>
      <c r="D311" s="23"/>
      <c r="E311" s="23"/>
      <c r="F311" s="23"/>
      <c r="G311" s="23"/>
      <c r="H311" s="93"/>
      <c r="I311" s="23"/>
      <c r="J311" s="93"/>
      <c r="K311" s="23"/>
      <c r="L311" s="23"/>
      <c r="M311" s="23"/>
      <c r="N311" s="23"/>
      <c r="O311" s="23"/>
      <c r="P311" s="23"/>
      <c r="Q311" s="23"/>
      <c r="R311" s="23"/>
      <c r="S311" s="23"/>
    </row>
    <row r="312" spans="2:19" s="21" customFormat="1" ht="58.25" customHeight="1" x14ac:dyDescent="0.35">
      <c r="B312" s="23"/>
      <c r="C312" s="23"/>
      <c r="D312" s="23"/>
      <c r="E312" s="23"/>
      <c r="F312" s="23"/>
      <c r="G312" s="23"/>
      <c r="H312" s="93"/>
      <c r="I312" s="23"/>
      <c r="J312" s="93"/>
      <c r="K312" s="23"/>
      <c r="L312" s="23"/>
      <c r="M312" s="23"/>
      <c r="N312" s="23"/>
      <c r="O312" s="23"/>
      <c r="P312" s="23"/>
      <c r="Q312" s="23"/>
      <c r="R312" s="23"/>
      <c r="S312" s="23"/>
    </row>
    <row r="313" spans="2:19" s="21" customFormat="1" ht="58.25" customHeight="1" x14ac:dyDescent="0.35">
      <c r="B313" s="23"/>
      <c r="C313" s="23"/>
      <c r="D313" s="23"/>
      <c r="E313" s="23"/>
      <c r="F313" s="23"/>
      <c r="G313" s="23"/>
      <c r="H313" s="93"/>
      <c r="I313" s="23"/>
      <c r="J313" s="93"/>
      <c r="K313" s="23"/>
      <c r="L313" s="23"/>
      <c r="M313" s="23"/>
      <c r="N313" s="23"/>
      <c r="O313" s="23"/>
      <c r="P313" s="23"/>
      <c r="Q313" s="23"/>
      <c r="R313" s="23"/>
      <c r="S313" s="23"/>
    </row>
    <row r="314" spans="2:19" s="21" customFormat="1" ht="58.25" customHeight="1" x14ac:dyDescent="0.35">
      <c r="B314" s="23"/>
      <c r="C314" s="23"/>
      <c r="D314" s="23"/>
      <c r="E314" s="23"/>
      <c r="F314" s="23"/>
      <c r="G314" s="23"/>
      <c r="H314" s="93"/>
      <c r="I314" s="23"/>
      <c r="J314" s="93"/>
      <c r="K314" s="23"/>
      <c r="L314" s="23"/>
      <c r="M314" s="23"/>
      <c r="N314" s="23"/>
      <c r="O314" s="23"/>
      <c r="P314" s="23"/>
      <c r="Q314" s="23"/>
      <c r="R314" s="23"/>
      <c r="S314" s="23"/>
    </row>
    <row r="315" spans="2:19" s="21" customFormat="1" ht="58.25" customHeight="1" x14ac:dyDescent="0.35">
      <c r="B315" s="23"/>
      <c r="C315" s="23"/>
      <c r="D315" s="23"/>
      <c r="E315" s="23"/>
      <c r="F315" s="23"/>
      <c r="G315" s="23"/>
      <c r="H315" s="93"/>
      <c r="I315" s="23"/>
      <c r="J315" s="93"/>
      <c r="K315" s="23"/>
      <c r="L315" s="23"/>
      <c r="M315" s="23"/>
      <c r="N315" s="23"/>
      <c r="O315" s="23"/>
      <c r="P315" s="23"/>
      <c r="Q315" s="23"/>
      <c r="R315" s="23"/>
      <c r="S315" s="23"/>
    </row>
    <row r="316" spans="2:19" s="21" customFormat="1" ht="58.25" customHeight="1" x14ac:dyDescent="0.35">
      <c r="B316" s="23"/>
      <c r="C316" s="23"/>
      <c r="D316" s="23"/>
      <c r="E316" s="23"/>
      <c r="F316" s="23"/>
      <c r="G316" s="23"/>
      <c r="H316" s="93"/>
      <c r="I316" s="23"/>
      <c r="J316" s="93"/>
      <c r="K316" s="23"/>
      <c r="L316" s="23"/>
      <c r="M316" s="23"/>
      <c r="N316" s="23"/>
      <c r="O316" s="23"/>
      <c r="P316" s="23"/>
      <c r="Q316" s="23"/>
      <c r="R316" s="23"/>
      <c r="S316" s="23"/>
    </row>
    <row r="317" spans="2:19" s="21" customFormat="1" ht="58.25" customHeight="1" x14ac:dyDescent="0.35">
      <c r="B317" s="23"/>
      <c r="C317" s="23"/>
      <c r="D317" s="23"/>
      <c r="E317" s="23"/>
      <c r="F317" s="23"/>
      <c r="G317" s="23"/>
      <c r="H317" s="93"/>
      <c r="I317" s="23"/>
      <c r="J317" s="93"/>
      <c r="K317" s="23"/>
      <c r="L317" s="23"/>
      <c r="M317" s="23"/>
      <c r="N317" s="23"/>
      <c r="O317" s="23"/>
      <c r="P317" s="23"/>
      <c r="Q317" s="23"/>
      <c r="R317" s="23"/>
      <c r="S317" s="23"/>
    </row>
    <row r="318" spans="2:19" s="21" customFormat="1" ht="58.25" customHeight="1" x14ac:dyDescent="0.35">
      <c r="B318" s="23"/>
      <c r="C318" s="23"/>
      <c r="D318" s="23"/>
      <c r="E318" s="23"/>
      <c r="F318" s="23"/>
      <c r="G318" s="23"/>
      <c r="H318" s="93"/>
      <c r="I318" s="23"/>
      <c r="J318" s="93"/>
      <c r="K318" s="23"/>
      <c r="L318" s="23"/>
      <c r="M318" s="23"/>
      <c r="N318" s="23"/>
      <c r="O318" s="23"/>
      <c r="P318" s="23"/>
      <c r="Q318" s="23"/>
      <c r="R318" s="23"/>
      <c r="S318" s="23"/>
    </row>
    <row r="319" spans="2:19" s="21" customFormat="1" ht="58.25" customHeight="1" x14ac:dyDescent="0.35">
      <c r="B319" s="23"/>
      <c r="C319" s="23"/>
      <c r="D319" s="23"/>
      <c r="E319" s="23"/>
      <c r="F319" s="23"/>
      <c r="G319" s="23"/>
      <c r="H319" s="93"/>
      <c r="I319" s="23"/>
      <c r="J319" s="93"/>
      <c r="K319" s="23"/>
      <c r="L319" s="23"/>
      <c r="M319" s="23"/>
      <c r="N319" s="23"/>
      <c r="O319" s="23"/>
      <c r="P319" s="23"/>
      <c r="Q319" s="23"/>
      <c r="R319" s="23"/>
      <c r="S319" s="23"/>
    </row>
    <row r="320" spans="2:19" s="21" customFormat="1" ht="58.25" customHeight="1" x14ac:dyDescent="0.35">
      <c r="B320" s="23"/>
      <c r="C320" s="23"/>
      <c r="D320" s="23"/>
      <c r="E320" s="23"/>
      <c r="F320" s="23"/>
      <c r="G320" s="23"/>
      <c r="H320" s="93"/>
      <c r="I320" s="23"/>
      <c r="J320" s="93"/>
      <c r="K320" s="23"/>
      <c r="L320" s="23"/>
      <c r="M320" s="23"/>
      <c r="N320" s="23"/>
      <c r="O320" s="23"/>
      <c r="P320" s="23"/>
      <c r="Q320" s="23"/>
      <c r="R320" s="23"/>
      <c r="S320" s="23"/>
    </row>
    <row r="321" spans="2:19" s="21" customFormat="1" ht="58.25" customHeight="1" x14ac:dyDescent="0.35">
      <c r="B321" s="23"/>
      <c r="C321" s="23"/>
      <c r="D321" s="23"/>
      <c r="E321" s="23"/>
      <c r="F321" s="23"/>
      <c r="G321" s="23"/>
      <c r="H321" s="93"/>
      <c r="I321" s="23"/>
      <c r="J321" s="93"/>
      <c r="K321" s="23"/>
      <c r="L321" s="23"/>
      <c r="M321" s="23"/>
      <c r="N321" s="23"/>
      <c r="O321" s="23"/>
      <c r="P321" s="23"/>
      <c r="Q321" s="23"/>
      <c r="R321" s="23"/>
      <c r="S321" s="23"/>
    </row>
    <row r="322" spans="2:19" s="21" customFormat="1" ht="58.25" customHeight="1" x14ac:dyDescent="0.35">
      <c r="B322" s="23"/>
      <c r="C322" s="23"/>
      <c r="D322" s="23"/>
      <c r="E322" s="23"/>
      <c r="F322" s="23"/>
      <c r="G322" s="23"/>
      <c r="H322" s="93"/>
      <c r="I322" s="23"/>
      <c r="J322" s="93"/>
      <c r="K322" s="23"/>
      <c r="L322" s="23"/>
      <c r="M322" s="23"/>
      <c r="N322" s="23"/>
      <c r="O322" s="23"/>
      <c r="P322" s="23"/>
      <c r="Q322" s="23"/>
      <c r="R322" s="23"/>
      <c r="S322" s="23"/>
    </row>
    <row r="323" spans="2:19" s="21" customFormat="1" ht="58.25" customHeight="1" x14ac:dyDescent="0.35">
      <c r="B323" s="23"/>
      <c r="C323" s="23"/>
      <c r="D323" s="23"/>
      <c r="E323" s="23"/>
      <c r="F323" s="23"/>
      <c r="G323" s="23"/>
      <c r="H323" s="93"/>
      <c r="I323" s="23"/>
      <c r="J323" s="93"/>
      <c r="K323" s="23"/>
      <c r="L323" s="23"/>
      <c r="M323" s="23"/>
      <c r="N323" s="23"/>
      <c r="O323" s="23"/>
      <c r="P323" s="23"/>
      <c r="Q323" s="23"/>
      <c r="R323" s="23"/>
      <c r="S323" s="23"/>
    </row>
    <row r="324" spans="2:19" s="21" customFormat="1" ht="58.25" customHeight="1" x14ac:dyDescent="0.35">
      <c r="B324" s="23"/>
      <c r="C324" s="23"/>
      <c r="D324" s="23"/>
      <c r="E324" s="23"/>
      <c r="F324" s="23"/>
      <c r="G324" s="23"/>
      <c r="H324" s="93"/>
      <c r="I324" s="23"/>
      <c r="J324" s="93"/>
      <c r="K324" s="23"/>
      <c r="L324" s="23"/>
      <c r="M324" s="23"/>
      <c r="N324" s="23"/>
      <c r="O324" s="23"/>
      <c r="P324" s="23"/>
      <c r="Q324" s="23"/>
      <c r="R324" s="23"/>
      <c r="S324" s="23"/>
    </row>
    <row r="325" spans="2:19" s="21" customFormat="1" ht="58.25" customHeight="1" x14ac:dyDescent="0.35">
      <c r="B325" s="23"/>
      <c r="C325" s="23"/>
      <c r="D325" s="23"/>
      <c r="E325" s="23"/>
      <c r="F325" s="23"/>
      <c r="G325" s="23"/>
      <c r="H325" s="93"/>
      <c r="I325" s="23"/>
      <c r="J325" s="93"/>
      <c r="K325" s="23"/>
      <c r="L325" s="23"/>
      <c r="M325" s="23"/>
      <c r="N325" s="23"/>
      <c r="O325" s="23"/>
      <c r="P325" s="23"/>
      <c r="Q325" s="23"/>
      <c r="R325" s="23"/>
      <c r="S325" s="23"/>
    </row>
    <row r="326" spans="2:19" s="21" customFormat="1" ht="58.25" customHeight="1" x14ac:dyDescent="0.35">
      <c r="B326" s="23"/>
      <c r="C326" s="23"/>
      <c r="D326" s="23"/>
      <c r="E326" s="23"/>
      <c r="F326" s="23"/>
      <c r="G326" s="23"/>
      <c r="H326" s="93"/>
      <c r="I326" s="23"/>
      <c r="J326" s="93"/>
      <c r="K326" s="23"/>
      <c r="L326" s="23"/>
      <c r="M326" s="23"/>
      <c r="N326" s="23"/>
      <c r="O326" s="23"/>
      <c r="P326" s="23"/>
      <c r="Q326" s="23"/>
      <c r="R326" s="23"/>
      <c r="S326" s="23"/>
    </row>
    <row r="327" spans="2:19" s="21" customFormat="1" ht="58.25" customHeight="1" x14ac:dyDescent="0.35">
      <c r="B327" s="23"/>
      <c r="C327" s="23"/>
      <c r="D327" s="23"/>
      <c r="E327" s="23"/>
      <c r="F327" s="23"/>
      <c r="G327" s="23"/>
      <c r="H327" s="93"/>
      <c r="I327" s="23"/>
      <c r="J327" s="93"/>
      <c r="K327" s="23"/>
      <c r="L327" s="23"/>
      <c r="M327" s="23"/>
      <c r="N327" s="23"/>
      <c r="O327" s="23"/>
      <c r="P327" s="23"/>
      <c r="Q327" s="23"/>
      <c r="R327" s="23"/>
      <c r="S327" s="23"/>
    </row>
    <row r="328" spans="2:19" s="21" customFormat="1" ht="58.25" customHeight="1" x14ac:dyDescent="0.35">
      <c r="B328" s="23"/>
      <c r="C328" s="23"/>
      <c r="D328" s="23"/>
      <c r="E328" s="23"/>
      <c r="F328" s="23"/>
      <c r="G328" s="23"/>
      <c r="H328" s="93"/>
      <c r="I328" s="23"/>
      <c r="J328" s="93"/>
      <c r="K328" s="23"/>
      <c r="L328" s="23"/>
      <c r="M328" s="23"/>
      <c r="N328" s="23"/>
      <c r="O328" s="23"/>
      <c r="P328" s="23"/>
      <c r="Q328" s="23"/>
      <c r="R328" s="23"/>
      <c r="S328" s="23"/>
    </row>
    <row r="329" spans="2:19" s="21" customFormat="1" ht="58.25" customHeight="1" x14ac:dyDescent="0.35">
      <c r="B329" s="23"/>
      <c r="C329" s="23"/>
      <c r="D329" s="23"/>
      <c r="E329" s="23"/>
      <c r="F329" s="23"/>
      <c r="G329" s="23"/>
      <c r="H329" s="93"/>
      <c r="I329" s="23"/>
      <c r="J329" s="93"/>
      <c r="K329" s="23"/>
      <c r="L329" s="23"/>
      <c r="M329" s="23"/>
      <c r="N329" s="23"/>
      <c r="O329" s="23"/>
      <c r="P329" s="23"/>
      <c r="Q329" s="23"/>
      <c r="R329" s="23"/>
      <c r="S329" s="23"/>
    </row>
    <row r="330" spans="2:19" s="21" customFormat="1" ht="58.25" customHeight="1" x14ac:dyDescent="0.35">
      <c r="B330" s="23"/>
      <c r="C330" s="23"/>
      <c r="D330" s="23"/>
      <c r="E330" s="23"/>
      <c r="F330" s="23"/>
      <c r="G330" s="23"/>
      <c r="H330" s="93"/>
      <c r="I330" s="23"/>
      <c r="J330" s="93"/>
      <c r="K330" s="23"/>
      <c r="L330" s="23"/>
      <c r="M330" s="23"/>
      <c r="N330" s="23"/>
      <c r="O330" s="23"/>
      <c r="P330" s="23"/>
      <c r="Q330" s="23"/>
      <c r="R330" s="23"/>
      <c r="S330" s="23"/>
    </row>
    <row r="331" spans="2:19" s="21" customFormat="1" ht="58.25" customHeight="1" x14ac:dyDescent="0.35">
      <c r="B331" s="23"/>
      <c r="C331" s="23"/>
      <c r="D331" s="23"/>
      <c r="E331" s="23"/>
      <c r="F331" s="23"/>
      <c r="G331" s="23"/>
      <c r="H331" s="93"/>
      <c r="I331" s="23"/>
      <c r="J331" s="93"/>
      <c r="K331" s="23"/>
      <c r="L331" s="23"/>
      <c r="M331" s="23"/>
      <c r="N331" s="23"/>
      <c r="O331" s="23"/>
      <c r="P331" s="23"/>
      <c r="Q331" s="23"/>
      <c r="R331" s="23"/>
      <c r="S331" s="23"/>
    </row>
    <row r="332" spans="2:19" s="21" customFormat="1" ht="58.25" customHeight="1" x14ac:dyDescent="0.35">
      <c r="B332" s="23"/>
      <c r="C332" s="23"/>
      <c r="D332" s="23"/>
      <c r="E332" s="23"/>
      <c r="F332" s="23"/>
      <c r="G332" s="23"/>
      <c r="H332" s="93"/>
      <c r="I332" s="23"/>
      <c r="J332" s="93"/>
      <c r="K332" s="23"/>
      <c r="L332" s="23"/>
      <c r="M332" s="23"/>
      <c r="N332" s="23"/>
      <c r="O332" s="23"/>
      <c r="P332" s="23"/>
      <c r="Q332" s="23"/>
      <c r="R332" s="23"/>
      <c r="S332" s="23"/>
    </row>
    <row r="333" spans="2:19" s="21" customFormat="1" ht="58.25" customHeight="1" x14ac:dyDescent="0.35">
      <c r="B333" s="23"/>
      <c r="C333" s="23"/>
      <c r="D333" s="23"/>
      <c r="E333" s="23"/>
      <c r="F333" s="23"/>
      <c r="G333" s="23"/>
      <c r="H333" s="93"/>
      <c r="I333" s="23"/>
      <c r="J333" s="93"/>
      <c r="K333" s="23"/>
      <c r="L333" s="23"/>
      <c r="M333" s="23"/>
      <c r="N333" s="23"/>
      <c r="O333" s="23"/>
      <c r="P333" s="23"/>
      <c r="Q333" s="23"/>
      <c r="R333" s="23"/>
      <c r="S333" s="23"/>
    </row>
    <row r="334" spans="2:19" s="21" customFormat="1" ht="58.25" customHeight="1" x14ac:dyDescent="0.35">
      <c r="B334" s="23"/>
      <c r="C334" s="23"/>
      <c r="D334" s="23"/>
      <c r="E334" s="23"/>
      <c r="F334" s="23"/>
      <c r="G334" s="23"/>
      <c r="H334" s="93"/>
      <c r="I334" s="23"/>
      <c r="J334" s="93"/>
      <c r="K334" s="23"/>
      <c r="L334" s="23"/>
      <c r="M334" s="23"/>
      <c r="N334" s="23"/>
      <c r="O334" s="23"/>
      <c r="P334" s="23"/>
      <c r="Q334" s="23"/>
      <c r="R334" s="23"/>
      <c r="S334" s="23"/>
    </row>
    <row r="335" spans="2:19" s="21" customFormat="1" ht="58.25" customHeight="1" x14ac:dyDescent="0.35">
      <c r="B335" s="23"/>
      <c r="C335" s="23"/>
      <c r="D335" s="23"/>
      <c r="E335" s="23"/>
      <c r="F335" s="23"/>
      <c r="G335" s="23"/>
      <c r="H335" s="93"/>
      <c r="I335" s="23"/>
      <c r="J335" s="93"/>
      <c r="K335" s="23"/>
      <c r="L335" s="23"/>
      <c r="M335" s="23"/>
      <c r="N335" s="23"/>
      <c r="O335" s="23"/>
      <c r="P335" s="23"/>
      <c r="Q335" s="23"/>
      <c r="R335" s="23"/>
      <c r="S335" s="23"/>
    </row>
    <row r="336" spans="2:19" s="21" customFormat="1" ht="58.25" customHeight="1" x14ac:dyDescent="0.35">
      <c r="B336" s="23"/>
      <c r="C336" s="23"/>
      <c r="D336" s="23"/>
      <c r="E336" s="23"/>
      <c r="F336" s="23"/>
      <c r="G336" s="23"/>
      <c r="H336" s="93"/>
      <c r="I336" s="23"/>
      <c r="J336" s="93"/>
      <c r="K336" s="23"/>
      <c r="L336" s="23"/>
      <c r="M336" s="23"/>
      <c r="N336" s="23"/>
      <c r="O336" s="23"/>
      <c r="P336" s="23"/>
      <c r="Q336" s="23"/>
      <c r="R336" s="23"/>
      <c r="S336" s="23"/>
    </row>
    <row r="337" spans="2:19" s="21" customFormat="1" ht="58.25" customHeight="1" x14ac:dyDescent="0.35">
      <c r="B337" s="23"/>
      <c r="C337" s="23"/>
      <c r="D337" s="23"/>
      <c r="E337" s="23"/>
      <c r="F337" s="23"/>
      <c r="G337" s="23"/>
      <c r="H337" s="93"/>
      <c r="I337" s="23"/>
      <c r="J337" s="93"/>
      <c r="K337" s="23"/>
      <c r="L337" s="23"/>
      <c r="M337" s="23"/>
      <c r="N337" s="23"/>
      <c r="O337" s="23"/>
      <c r="P337" s="23"/>
      <c r="Q337" s="23"/>
      <c r="R337" s="23"/>
      <c r="S337" s="23"/>
    </row>
    <row r="338" spans="2:19" s="21" customFormat="1" ht="58.25" customHeight="1" x14ac:dyDescent="0.35">
      <c r="B338" s="23"/>
      <c r="C338" s="23"/>
      <c r="D338" s="23"/>
      <c r="E338" s="23"/>
      <c r="F338" s="23"/>
      <c r="G338" s="23"/>
      <c r="H338" s="93"/>
      <c r="I338" s="23"/>
      <c r="J338" s="93"/>
      <c r="K338" s="23"/>
      <c r="L338" s="23"/>
      <c r="M338" s="23"/>
      <c r="N338" s="23"/>
      <c r="O338" s="23"/>
      <c r="P338" s="23"/>
      <c r="Q338" s="23"/>
      <c r="R338" s="23"/>
      <c r="S338" s="23"/>
    </row>
    <row r="339" spans="2:19" s="21" customFormat="1" ht="58.25" customHeight="1" x14ac:dyDescent="0.35">
      <c r="B339" s="23"/>
      <c r="C339" s="23"/>
      <c r="D339" s="23"/>
      <c r="E339" s="23"/>
      <c r="F339" s="23"/>
      <c r="G339" s="23"/>
      <c r="H339" s="93"/>
      <c r="I339" s="23"/>
      <c r="J339" s="93"/>
      <c r="K339" s="23"/>
      <c r="L339" s="23"/>
      <c r="M339" s="23"/>
      <c r="N339" s="23"/>
      <c r="O339" s="23"/>
      <c r="P339" s="23"/>
      <c r="Q339" s="23"/>
      <c r="R339" s="23"/>
      <c r="S339" s="23"/>
    </row>
    <row r="340" spans="2:19" s="21" customFormat="1" ht="58.25" customHeight="1" x14ac:dyDescent="0.35">
      <c r="B340" s="23"/>
      <c r="C340" s="23"/>
      <c r="D340" s="23"/>
      <c r="E340" s="23"/>
      <c r="F340" s="23"/>
      <c r="G340" s="23"/>
      <c r="H340" s="93"/>
      <c r="I340" s="23"/>
      <c r="J340" s="93"/>
      <c r="K340" s="23"/>
      <c r="L340" s="23"/>
      <c r="M340" s="23"/>
      <c r="N340" s="23"/>
      <c r="O340" s="23"/>
      <c r="P340" s="23"/>
      <c r="Q340" s="23"/>
      <c r="R340" s="23"/>
      <c r="S340" s="23"/>
    </row>
    <row r="341" spans="2:19" s="21" customFormat="1" ht="58.25" customHeight="1" x14ac:dyDescent="0.35">
      <c r="B341" s="23"/>
      <c r="C341" s="23"/>
      <c r="D341" s="23"/>
      <c r="E341" s="23"/>
      <c r="F341" s="23"/>
      <c r="G341" s="23"/>
      <c r="H341" s="93"/>
      <c r="I341" s="23"/>
      <c r="J341" s="93"/>
      <c r="K341" s="23"/>
      <c r="L341" s="23"/>
      <c r="M341" s="23"/>
      <c r="N341" s="23"/>
      <c r="O341" s="23"/>
      <c r="P341" s="23"/>
      <c r="Q341" s="23"/>
      <c r="R341" s="23"/>
      <c r="S341" s="23"/>
    </row>
    <row r="342" spans="2:19" s="21" customFormat="1" ht="58.25" customHeight="1" x14ac:dyDescent="0.35">
      <c r="B342" s="23"/>
      <c r="C342" s="23"/>
      <c r="D342" s="23"/>
      <c r="E342" s="23"/>
      <c r="F342" s="23"/>
      <c r="G342" s="23"/>
      <c r="H342" s="93"/>
      <c r="I342" s="23"/>
      <c r="J342" s="93"/>
      <c r="K342" s="23"/>
      <c r="L342" s="23"/>
      <c r="M342" s="23"/>
      <c r="N342" s="23"/>
      <c r="O342" s="23"/>
      <c r="P342" s="23"/>
      <c r="Q342" s="23"/>
      <c r="R342" s="23"/>
      <c r="S342" s="23"/>
    </row>
    <row r="343" spans="2:19" s="21" customFormat="1" ht="58.25" customHeight="1" x14ac:dyDescent="0.35">
      <c r="B343" s="23"/>
      <c r="C343" s="23"/>
      <c r="D343" s="23"/>
      <c r="E343" s="23"/>
      <c r="F343" s="23"/>
      <c r="G343" s="23"/>
      <c r="H343" s="93"/>
      <c r="I343" s="23"/>
      <c r="J343" s="93"/>
      <c r="K343" s="23"/>
      <c r="L343" s="23"/>
      <c r="M343" s="23"/>
      <c r="N343" s="23"/>
      <c r="O343" s="23"/>
      <c r="P343" s="23"/>
      <c r="Q343" s="23"/>
      <c r="R343" s="23"/>
      <c r="S343" s="23"/>
    </row>
    <row r="344" spans="2:19" s="21" customFormat="1" ht="58.25" customHeight="1" x14ac:dyDescent="0.35">
      <c r="B344" s="23"/>
      <c r="C344" s="23"/>
      <c r="D344" s="23"/>
      <c r="E344" s="23"/>
      <c r="F344" s="23"/>
      <c r="G344" s="23"/>
      <c r="H344" s="93"/>
      <c r="I344" s="23"/>
      <c r="J344" s="93"/>
      <c r="K344" s="23"/>
      <c r="L344" s="23"/>
      <c r="M344" s="23"/>
      <c r="N344" s="23"/>
      <c r="O344" s="23"/>
      <c r="P344" s="23"/>
      <c r="Q344" s="23"/>
      <c r="R344" s="23"/>
      <c r="S344" s="23"/>
    </row>
    <row r="345" spans="2:19" s="21" customFormat="1" ht="58.25" customHeight="1" x14ac:dyDescent="0.35">
      <c r="B345" s="23"/>
      <c r="C345" s="23"/>
      <c r="D345" s="23"/>
      <c r="E345" s="23"/>
      <c r="F345" s="23"/>
      <c r="G345" s="23"/>
      <c r="H345" s="93"/>
      <c r="I345" s="23"/>
      <c r="J345" s="93"/>
      <c r="K345" s="23"/>
      <c r="L345" s="23"/>
      <c r="M345" s="23"/>
      <c r="N345" s="23"/>
      <c r="O345" s="23"/>
      <c r="P345" s="23"/>
      <c r="Q345" s="23"/>
      <c r="R345" s="23"/>
      <c r="S345" s="23"/>
    </row>
    <row r="346" spans="2:19" s="21" customFormat="1" ht="58.25" customHeight="1" x14ac:dyDescent="0.35">
      <c r="B346" s="23"/>
      <c r="C346" s="23"/>
      <c r="D346" s="23"/>
      <c r="E346" s="23"/>
      <c r="F346" s="23"/>
      <c r="G346" s="23"/>
      <c r="H346" s="93"/>
      <c r="I346" s="23"/>
      <c r="J346" s="93"/>
      <c r="K346" s="23"/>
      <c r="L346" s="23"/>
      <c r="M346" s="23"/>
      <c r="N346" s="23"/>
      <c r="O346" s="23"/>
      <c r="P346" s="23"/>
      <c r="Q346" s="23"/>
      <c r="R346" s="23"/>
      <c r="S346" s="23"/>
    </row>
    <row r="347" spans="2:19" s="21" customFormat="1" ht="58.25" customHeight="1" x14ac:dyDescent="0.35">
      <c r="B347" s="23"/>
      <c r="C347" s="23"/>
      <c r="D347" s="23"/>
      <c r="E347" s="23"/>
      <c r="F347" s="23"/>
      <c r="G347" s="23"/>
      <c r="H347" s="93"/>
      <c r="I347" s="23"/>
      <c r="J347" s="93"/>
      <c r="K347" s="23"/>
      <c r="L347" s="23"/>
      <c r="M347" s="23"/>
      <c r="N347" s="23"/>
      <c r="O347" s="23"/>
      <c r="P347" s="23"/>
      <c r="Q347" s="23"/>
      <c r="R347" s="23"/>
      <c r="S347" s="23"/>
    </row>
    <row r="348" spans="2:19" s="21" customFormat="1" ht="58.25" customHeight="1" x14ac:dyDescent="0.35">
      <c r="B348" s="23"/>
      <c r="C348" s="23"/>
      <c r="D348" s="23"/>
      <c r="E348" s="23"/>
      <c r="F348" s="23"/>
      <c r="G348" s="23"/>
      <c r="H348" s="93"/>
      <c r="I348" s="23"/>
      <c r="J348" s="93"/>
      <c r="K348" s="23"/>
      <c r="L348" s="23"/>
      <c r="M348" s="23"/>
      <c r="N348" s="23"/>
      <c r="O348" s="23"/>
      <c r="P348" s="23"/>
      <c r="Q348" s="23"/>
      <c r="R348" s="23"/>
      <c r="S348" s="23"/>
    </row>
    <row r="349" spans="2:19" s="21" customFormat="1" ht="58.25" customHeight="1" x14ac:dyDescent="0.35">
      <c r="B349" s="23"/>
      <c r="C349" s="23"/>
      <c r="D349" s="23"/>
      <c r="E349" s="23"/>
      <c r="F349" s="23"/>
      <c r="G349" s="23"/>
      <c r="H349" s="93"/>
      <c r="I349" s="23"/>
      <c r="J349" s="93"/>
      <c r="K349" s="23"/>
      <c r="L349" s="23"/>
      <c r="M349" s="23"/>
      <c r="N349" s="23"/>
      <c r="O349" s="23"/>
      <c r="P349" s="23"/>
      <c r="Q349" s="23"/>
      <c r="R349" s="23"/>
      <c r="S349" s="23"/>
    </row>
    <row r="350" spans="2:19" s="21" customFormat="1" ht="58.25" customHeight="1" x14ac:dyDescent="0.35">
      <c r="B350" s="23"/>
      <c r="C350" s="23"/>
      <c r="D350" s="23"/>
      <c r="E350" s="23"/>
      <c r="F350" s="23"/>
      <c r="G350" s="23"/>
      <c r="H350" s="93"/>
      <c r="I350" s="23"/>
      <c r="J350" s="93"/>
      <c r="K350" s="23"/>
      <c r="L350" s="23"/>
      <c r="M350" s="23"/>
      <c r="N350" s="23"/>
      <c r="O350" s="23"/>
      <c r="P350" s="23"/>
      <c r="Q350" s="23"/>
      <c r="R350" s="23"/>
      <c r="S350" s="23"/>
    </row>
    <row r="351" spans="2:19" s="21" customFormat="1" ht="58.25" customHeight="1" x14ac:dyDescent="0.35">
      <c r="B351" s="23"/>
      <c r="C351" s="23"/>
      <c r="D351" s="23"/>
      <c r="E351" s="23"/>
      <c r="F351" s="23"/>
      <c r="G351" s="23"/>
      <c r="H351" s="93"/>
      <c r="I351" s="23"/>
      <c r="J351" s="93"/>
      <c r="K351" s="23"/>
      <c r="L351" s="23"/>
      <c r="M351" s="23"/>
      <c r="N351" s="23"/>
      <c r="O351" s="23"/>
      <c r="P351" s="23"/>
      <c r="Q351" s="23"/>
      <c r="R351" s="23"/>
      <c r="S351" s="23"/>
    </row>
    <row r="352" spans="2:19" s="21" customFormat="1" ht="58.25" customHeight="1" x14ac:dyDescent="0.35">
      <c r="B352" s="23"/>
      <c r="C352" s="23"/>
      <c r="D352" s="23"/>
      <c r="E352" s="23"/>
      <c r="F352" s="23"/>
      <c r="G352" s="23"/>
      <c r="H352" s="93"/>
      <c r="I352" s="23"/>
      <c r="J352" s="93"/>
      <c r="K352" s="23"/>
      <c r="L352" s="23"/>
      <c r="M352" s="23"/>
      <c r="N352" s="23"/>
      <c r="O352" s="23"/>
      <c r="P352" s="23"/>
      <c r="Q352" s="23"/>
      <c r="R352" s="23"/>
      <c r="S352" s="23"/>
    </row>
    <row r="353" spans="2:19" s="21" customFormat="1" ht="58.25" customHeight="1" x14ac:dyDescent="0.35">
      <c r="B353" s="23"/>
      <c r="C353" s="23"/>
      <c r="D353" s="23"/>
      <c r="E353" s="23"/>
      <c r="F353" s="23"/>
      <c r="G353" s="23"/>
      <c r="H353" s="93"/>
      <c r="I353" s="23"/>
      <c r="J353" s="93"/>
      <c r="K353" s="23"/>
      <c r="L353" s="23"/>
      <c r="M353" s="23"/>
      <c r="N353" s="23"/>
      <c r="O353" s="23"/>
      <c r="P353" s="23"/>
      <c r="Q353" s="23"/>
      <c r="R353" s="23"/>
      <c r="S353" s="23"/>
    </row>
    <row r="354" spans="2:19" s="21" customFormat="1" ht="58.25" customHeight="1" x14ac:dyDescent="0.35">
      <c r="B354" s="23"/>
      <c r="C354" s="23"/>
      <c r="D354" s="23"/>
      <c r="E354" s="23"/>
      <c r="F354" s="23"/>
      <c r="G354" s="23"/>
      <c r="H354" s="93"/>
      <c r="I354" s="23"/>
      <c r="J354" s="93"/>
      <c r="K354" s="23"/>
      <c r="L354" s="23"/>
      <c r="M354" s="23"/>
      <c r="N354" s="23"/>
      <c r="O354" s="23"/>
      <c r="P354" s="23"/>
      <c r="Q354" s="23"/>
      <c r="R354" s="23"/>
      <c r="S354" s="23"/>
    </row>
    <row r="355" spans="2:19" s="21" customFormat="1" ht="58.25" customHeight="1" x14ac:dyDescent="0.35">
      <c r="B355" s="23"/>
      <c r="C355" s="23"/>
      <c r="D355" s="23"/>
      <c r="E355" s="23"/>
      <c r="F355" s="23"/>
      <c r="G355" s="23"/>
      <c r="H355" s="93"/>
      <c r="I355" s="23"/>
      <c r="J355" s="93"/>
      <c r="K355" s="23"/>
      <c r="L355" s="23"/>
      <c r="M355" s="23"/>
      <c r="N355" s="23"/>
      <c r="O355" s="23"/>
      <c r="P355" s="23"/>
      <c r="Q355" s="23"/>
      <c r="R355" s="23"/>
      <c r="S355" s="23"/>
    </row>
    <row r="356" spans="2:19" s="21" customFormat="1" ht="58.25" customHeight="1" x14ac:dyDescent="0.35">
      <c r="B356" s="23"/>
      <c r="C356" s="23"/>
      <c r="D356" s="23"/>
      <c r="E356" s="23"/>
      <c r="F356" s="23"/>
      <c r="G356" s="23"/>
      <c r="H356" s="93"/>
      <c r="I356" s="23"/>
      <c r="J356" s="93"/>
      <c r="K356" s="23"/>
      <c r="L356" s="23"/>
      <c r="M356" s="23"/>
      <c r="N356" s="23"/>
      <c r="O356" s="23"/>
      <c r="P356" s="23"/>
      <c r="Q356" s="23"/>
      <c r="R356" s="23"/>
      <c r="S356" s="23"/>
    </row>
    <row r="357" spans="2:19" s="21" customFormat="1" ht="58.25" customHeight="1" x14ac:dyDescent="0.35">
      <c r="B357" s="23"/>
      <c r="C357" s="23"/>
      <c r="D357" s="23"/>
      <c r="E357" s="23"/>
      <c r="F357" s="23"/>
      <c r="G357" s="23"/>
      <c r="H357" s="93"/>
      <c r="I357" s="23"/>
      <c r="J357" s="93"/>
      <c r="K357" s="23"/>
      <c r="L357" s="23"/>
      <c r="M357" s="23"/>
      <c r="N357" s="23"/>
      <c r="O357" s="23"/>
      <c r="P357" s="23"/>
      <c r="Q357" s="23"/>
      <c r="R357" s="23"/>
      <c r="S357" s="23"/>
    </row>
    <row r="358" spans="2:19" s="21" customFormat="1" ht="58.25" customHeight="1" x14ac:dyDescent="0.35">
      <c r="B358" s="23"/>
      <c r="C358" s="23"/>
      <c r="D358" s="23"/>
      <c r="E358" s="23"/>
      <c r="F358" s="23"/>
      <c r="G358" s="23"/>
      <c r="H358" s="93"/>
      <c r="I358" s="23"/>
      <c r="J358" s="93"/>
      <c r="K358" s="23"/>
      <c r="L358" s="23"/>
      <c r="M358" s="23"/>
      <c r="N358" s="23"/>
      <c r="O358" s="23"/>
      <c r="P358" s="23"/>
      <c r="Q358" s="23"/>
      <c r="R358" s="23"/>
      <c r="S358" s="23"/>
    </row>
    <row r="359" spans="2:19" s="21" customFormat="1" ht="58.25" customHeight="1" x14ac:dyDescent="0.35">
      <c r="B359" s="23"/>
      <c r="C359" s="23"/>
      <c r="D359" s="23"/>
      <c r="E359" s="23"/>
      <c r="F359" s="23"/>
      <c r="G359" s="23"/>
      <c r="H359" s="93"/>
      <c r="I359" s="23"/>
      <c r="J359" s="93"/>
      <c r="K359" s="23"/>
      <c r="L359" s="23"/>
      <c r="M359" s="23"/>
      <c r="N359" s="23"/>
      <c r="O359" s="23"/>
      <c r="P359" s="23"/>
      <c r="Q359" s="23"/>
      <c r="R359" s="23"/>
      <c r="S359" s="23"/>
    </row>
    <row r="360" spans="2:19" s="21" customFormat="1" ht="58.25" customHeight="1" x14ac:dyDescent="0.35">
      <c r="B360" s="23"/>
      <c r="C360" s="23"/>
      <c r="D360" s="23"/>
      <c r="E360" s="23"/>
      <c r="F360" s="23"/>
      <c r="G360" s="23"/>
      <c r="H360" s="93"/>
      <c r="I360" s="23"/>
      <c r="J360" s="93"/>
      <c r="K360" s="23"/>
      <c r="L360" s="23"/>
      <c r="M360" s="23"/>
      <c r="N360" s="23"/>
      <c r="O360" s="23"/>
      <c r="P360" s="23"/>
      <c r="Q360" s="23"/>
      <c r="R360" s="23"/>
      <c r="S360" s="23"/>
    </row>
    <row r="361" spans="2:19" s="21" customFormat="1" ht="58.25" customHeight="1" x14ac:dyDescent="0.35">
      <c r="B361" s="23"/>
      <c r="C361" s="23"/>
      <c r="D361" s="23"/>
      <c r="E361" s="23"/>
      <c r="F361" s="23"/>
      <c r="G361" s="23"/>
      <c r="H361" s="93"/>
      <c r="I361" s="23"/>
      <c r="J361" s="93"/>
      <c r="K361" s="23"/>
      <c r="L361" s="23"/>
      <c r="M361" s="23"/>
      <c r="N361" s="23"/>
      <c r="O361" s="23"/>
      <c r="P361" s="23"/>
      <c r="Q361" s="23"/>
      <c r="R361" s="23"/>
      <c r="S361" s="23"/>
    </row>
    <row r="362" spans="2:19" s="21" customFormat="1" ht="58.25" customHeight="1" x14ac:dyDescent="0.35">
      <c r="B362" s="23"/>
      <c r="C362" s="23"/>
      <c r="D362" s="23"/>
      <c r="E362" s="23"/>
      <c r="F362" s="23"/>
      <c r="G362" s="23"/>
      <c r="H362" s="93"/>
      <c r="I362" s="23"/>
      <c r="J362" s="93"/>
      <c r="K362" s="23"/>
      <c r="L362" s="23"/>
      <c r="M362" s="23"/>
      <c r="N362" s="23"/>
      <c r="O362" s="23"/>
      <c r="P362" s="23"/>
      <c r="Q362" s="23"/>
      <c r="R362" s="23"/>
      <c r="S362" s="23"/>
    </row>
    <row r="363" spans="2:19" s="21" customFormat="1" ht="58.25" customHeight="1" x14ac:dyDescent="0.35">
      <c r="B363" s="23"/>
      <c r="C363" s="23"/>
      <c r="D363" s="23"/>
      <c r="E363" s="23"/>
      <c r="F363" s="23"/>
      <c r="G363" s="23"/>
      <c r="H363" s="93"/>
      <c r="I363" s="23"/>
      <c r="J363" s="93"/>
      <c r="K363" s="23"/>
      <c r="L363" s="23"/>
      <c r="M363" s="23"/>
      <c r="N363" s="23"/>
      <c r="O363" s="23"/>
      <c r="P363" s="23"/>
      <c r="Q363" s="23"/>
      <c r="R363" s="23"/>
      <c r="S363" s="23"/>
    </row>
    <row r="364" spans="2:19" s="21" customFormat="1" ht="58.25" customHeight="1" x14ac:dyDescent="0.35">
      <c r="B364" s="23"/>
      <c r="C364" s="23"/>
      <c r="D364" s="23"/>
      <c r="E364" s="23"/>
      <c r="F364" s="23"/>
      <c r="G364" s="23"/>
      <c r="H364" s="93"/>
      <c r="I364" s="23"/>
      <c r="J364" s="93"/>
      <c r="K364" s="23"/>
      <c r="L364" s="23"/>
      <c r="M364" s="23"/>
      <c r="N364" s="23"/>
      <c r="O364" s="23"/>
      <c r="P364" s="23"/>
      <c r="Q364" s="23"/>
      <c r="R364" s="23"/>
      <c r="S364" s="23"/>
    </row>
    <row r="365" spans="2:19" s="21" customFormat="1" ht="58.25" customHeight="1" x14ac:dyDescent="0.35">
      <c r="B365" s="23"/>
      <c r="C365" s="23"/>
      <c r="D365" s="23"/>
      <c r="E365" s="23"/>
      <c r="F365" s="23"/>
      <c r="G365" s="23"/>
      <c r="H365" s="93"/>
      <c r="I365" s="23"/>
      <c r="J365" s="93"/>
      <c r="K365" s="23"/>
      <c r="L365" s="23"/>
      <c r="M365" s="23"/>
      <c r="N365" s="23"/>
      <c r="O365" s="23"/>
      <c r="P365" s="23"/>
      <c r="Q365" s="23"/>
      <c r="R365" s="23"/>
      <c r="S365" s="23"/>
    </row>
    <row r="366" spans="2:19" s="21" customFormat="1" ht="58.25" customHeight="1" x14ac:dyDescent="0.35">
      <c r="B366" s="23"/>
      <c r="C366" s="23"/>
      <c r="D366" s="23"/>
      <c r="E366" s="23"/>
      <c r="F366" s="23"/>
      <c r="G366" s="23"/>
      <c r="H366" s="93"/>
      <c r="I366" s="23"/>
      <c r="J366" s="93"/>
      <c r="K366" s="23"/>
      <c r="L366" s="23"/>
      <c r="M366" s="23"/>
      <c r="N366" s="23"/>
      <c r="O366" s="23"/>
      <c r="P366" s="23"/>
      <c r="Q366" s="23"/>
      <c r="R366" s="23"/>
      <c r="S366" s="23"/>
    </row>
    <row r="367" spans="2:19" s="21" customFormat="1" ht="58.25" customHeight="1" x14ac:dyDescent="0.35">
      <c r="B367" s="23"/>
      <c r="C367" s="23"/>
      <c r="D367" s="23"/>
      <c r="E367" s="23"/>
      <c r="F367" s="23"/>
      <c r="G367" s="23"/>
      <c r="H367" s="93"/>
      <c r="I367" s="23"/>
      <c r="J367" s="93"/>
      <c r="K367" s="23"/>
      <c r="L367" s="23"/>
      <c r="M367" s="23"/>
      <c r="N367" s="23"/>
      <c r="O367" s="23"/>
      <c r="P367" s="23"/>
      <c r="Q367" s="23"/>
      <c r="R367" s="23"/>
      <c r="S367" s="23"/>
    </row>
    <row r="368" spans="2:19" s="21" customFormat="1" ht="58.25" customHeight="1" x14ac:dyDescent="0.35">
      <c r="B368" s="23"/>
      <c r="C368" s="23"/>
      <c r="D368" s="23"/>
      <c r="E368" s="23"/>
      <c r="F368" s="23"/>
      <c r="G368" s="23"/>
      <c r="H368" s="93"/>
      <c r="I368" s="23"/>
      <c r="J368" s="93"/>
      <c r="K368" s="23"/>
      <c r="L368" s="23"/>
      <c r="M368" s="23"/>
      <c r="N368" s="23"/>
      <c r="O368" s="23"/>
      <c r="P368" s="23"/>
      <c r="Q368" s="23"/>
      <c r="R368" s="23"/>
      <c r="S368" s="23"/>
    </row>
    <row r="369" spans="2:19" s="21" customFormat="1" ht="58.25" customHeight="1" x14ac:dyDescent="0.35">
      <c r="B369" s="23"/>
      <c r="C369" s="23"/>
      <c r="D369" s="23"/>
      <c r="E369" s="23"/>
      <c r="F369" s="23"/>
      <c r="G369" s="23"/>
      <c r="H369" s="93"/>
      <c r="I369" s="23"/>
      <c r="J369" s="93"/>
      <c r="K369" s="23"/>
      <c r="L369" s="23"/>
      <c r="M369" s="23"/>
      <c r="N369" s="23"/>
      <c r="O369" s="23"/>
      <c r="P369" s="23"/>
      <c r="Q369" s="23"/>
      <c r="R369" s="23"/>
      <c r="S369" s="23"/>
    </row>
    <row r="370" spans="2:19" s="21" customFormat="1" ht="58.25" customHeight="1" x14ac:dyDescent="0.35">
      <c r="B370" s="23"/>
      <c r="C370" s="23"/>
      <c r="D370" s="23"/>
      <c r="E370" s="23"/>
      <c r="F370" s="23"/>
      <c r="G370" s="23"/>
      <c r="H370" s="93"/>
      <c r="I370" s="23"/>
      <c r="J370" s="93"/>
      <c r="K370" s="23"/>
      <c r="L370" s="23"/>
      <c r="M370" s="23"/>
      <c r="N370" s="23"/>
      <c r="O370" s="23"/>
      <c r="P370" s="23"/>
      <c r="Q370" s="23"/>
      <c r="R370" s="23"/>
      <c r="S370" s="23"/>
    </row>
    <row r="371" spans="2:19" s="21" customFormat="1" ht="58.25" customHeight="1" x14ac:dyDescent="0.35">
      <c r="B371" s="23"/>
      <c r="C371" s="23"/>
      <c r="D371" s="23"/>
      <c r="E371" s="23"/>
      <c r="F371" s="23"/>
      <c r="G371" s="23"/>
      <c r="H371" s="93"/>
      <c r="I371" s="23"/>
      <c r="J371" s="93"/>
      <c r="K371" s="23"/>
      <c r="L371" s="23"/>
      <c r="M371" s="23"/>
      <c r="N371" s="23"/>
      <c r="O371" s="23"/>
      <c r="P371" s="23"/>
      <c r="Q371" s="23"/>
      <c r="R371" s="23"/>
      <c r="S371" s="23"/>
    </row>
    <row r="372" spans="2:19" s="21" customFormat="1" ht="58.25" customHeight="1" x14ac:dyDescent="0.35">
      <c r="B372" s="23"/>
      <c r="C372" s="23"/>
      <c r="D372" s="23"/>
      <c r="E372" s="23"/>
      <c r="F372" s="23"/>
      <c r="G372" s="23"/>
      <c r="H372" s="93"/>
      <c r="I372" s="23"/>
      <c r="J372" s="93"/>
      <c r="K372" s="23"/>
      <c r="L372" s="23"/>
      <c r="M372" s="23"/>
      <c r="N372" s="23"/>
      <c r="O372" s="23"/>
      <c r="P372" s="23"/>
      <c r="Q372" s="23"/>
      <c r="R372" s="23"/>
      <c r="S372" s="23"/>
    </row>
    <row r="373" spans="2:19" s="21" customFormat="1" ht="58.25" customHeight="1" x14ac:dyDescent="0.35">
      <c r="B373" s="23"/>
      <c r="C373" s="23"/>
      <c r="D373" s="23"/>
      <c r="E373" s="23"/>
      <c r="F373" s="23"/>
      <c r="G373" s="23"/>
      <c r="H373" s="93"/>
      <c r="I373" s="23"/>
      <c r="J373" s="93"/>
      <c r="K373" s="23"/>
      <c r="L373" s="23"/>
      <c r="M373" s="23"/>
      <c r="N373" s="23"/>
      <c r="O373" s="23"/>
      <c r="P373" s="23"/>
      <c r="Q373" s="23"/>
      <c r="R373" s="23"/>
      <c r="S373" s="23"/>
    </row>
    <row r="374" spans="2:19" s="21" customFormat="1" ht="58.25" customHeight="1" x14ac:dyDescent="0.35">
      <c r="B374" s="23"/>
      <c r="C374" s="23"/>
      <c r="D374" s="23"/>
      <c r="E374" s="23"/>
      <c r="F374" s="23"/>
      <c r="G374" s="23"/>
      <c r="H374" s="93"/>
      <c r="I374" s="23"/>
      <c r="J374" s="93"/>
      <c r="K374" s="23"/>
      <c r="L374" s="23"/>
      <c r="M374" s="23"/>
      <c r="N374" s="23"/>
      <c r="O374" s="23"/>
      <c r="P374" s="23"/>
      <c r="Q374" s="23"/>
      <c r="R374" s="23"/>
      <c r="S374" s="23"/>
    </row>
    <row r="375" spans="2:19" s="21" customFormat="1" ht="58.25" customHeight="1" x14ac:dyDescent="0.35">
      <c r="B375" s="23"/>
      <c r="C375" s="23"/>
      <c r="D375" s="23"/>
      <c r="E375" s="23"/>
      <c r="F375" s="23"/>
      <c r="G375" s="23"/>
      <c r="H375" s="93"/>
      <c r="I375" s="23"/>
      <c r="J375" s="93"/>
      <c r="K375" s="23"/>
      <c r="L375" s="23"/>
      <c r="M375" s="23"/>
      <c r="N375" s="23"/>
      <c r="O375" s="23"/>
      <c r="P375" s="23"/>
      <c r="Q375" s="23"/>
      <c r="R375" s="23"/>
      <c r="S375" s="23"/>
    </row>
    <row r="376" spans="2:19" s="21" customFormat="1" ht="58.25" customHeight="1" x14ac:dyDescent="0.35">
      <c r="B376" s="23"/>
      <c r="C376" s="23"/>
      <c r="D376" s="23"/>
      <c r="E376" s="23"/>
      <c r="F376" s="23"/>
      <c r="G376" s="23"/>
      <c r="H376" s="93"/>
      <c r="I376" s="23"/>
      <c r="J376" s="93"/>
      <c r="K376" s="23"/>
      <c r="L376" s="23"/>
      <c r="M376" s="23"/>
      <c r="N376" s="23"/>
      <c r="O376" s="23"/>
      <c r="P376" s="23"/>
      <c r="Q376" s="23"/>
      <c r="R376" s="23"/>
      <c r="S376" s="23"/>
    </row>
    <row r="377" spans="2:19" s="21" customFormat="1" ht="58.25" customHeight="1" x14ac:dyDescent="0.35">
      <c r="B377" s="23"/>
      <c r="C377" s="23"/>
      <c r="D377" s="23"/>
      <c r="E377" s="23"/>
      <c r="F377" s="23"/>
      <c r="G377" s="23"/>
      <c r="H377" s="93"/>
      <c r="I377" s="23"/>
      <c r="J377" s="93"/>
      <c r="K377" s="23"/>
      <c r="L377" s="23"/>
      <c r="M377" s="23"/>
      <c r="N377" s="23"/>
      <c r="O377" s="23"/>
      <c r="P377" s="23"/>
      <c r="Q377" s="23"/>
      <c r="R377" s="23"/>
      <c r="S377" s="23"/>
    </row>
    <row r="378" spans="2:19" s="21" customFormat="1" ht="58.25" customHeight="1" x14ac:dyDescent="0.35">
      <c r="B378" s="23"/>
      <c r="C378" s="23"/>
      <c r="D378" s="23"/>
      <c r="E378" s="23"/>
      <c r="F378" s="23"/>
      <c r="G378" s="23"/>
      <c r="H378" s="93"/>
      <c r="I378" s="23"/>
      <c r="J378" s="93"/>
      <c r="K378" s="23"/>
      <c r="L378" s="23"/>
      <c r="M378" s="23"/>
      <c r="N378" s="23"/>
      <c r="O378" s="23"/>
      <c r="P378" s="23"/>
      <c r="Q378" s="23"/>
      <c r="R378" s="23"/>
      <c r="S378" s="23"/>
    </row>
    <row r="379" spans="2:19" s="21" customFormat="1" ht="58.25" customHeight="1" x14ac:dyDescent="0.35">
      <c r="B379" s="23"/>
      <c r="C379" s="23"/>
      <c r="D379" s="23"/>
      <c r="E379" s="23"/>
      <c r="F379" s="23"/>
      <c r="G379" s="23"/>
      <c r="H379" s="93"/>
      <c r="I379" s="23"/>
      <c r="J379" s="93"/>
      <c r="K379" s="23"/>
      <c r="L379" s="23"/>
      <c r="M379" s="23"/>
      <c r="N379" s="23"/>
      <c r="O379" s="23"/>
      <c r="P379" s="23"/>
      <c r="Q379" s="23"/>
      <c r="R379" s="23"/>
      <c r="S379" s="23"/>
    </row>
    <row r="380" spans="2:19" s="21" customFormat="1" ht="58.25" customHeight="1" x14ac:dyDescent="0.35">
      <c r="B380" s="23"/>
      <c r="C380" s="23"/>
      <c r="D380" s="23"/>
      <c r="E380" s="23"/>
      <c r="F380" s="23"/>
      <c r="G380" s="23"/>
      <c r="H380" s="93"/>
      <c r="I380" s="23"/>
      <c r="J380" s="93"/>
      <c r="K380" s="23"/>
      <c r="L380" s="23"/>
      <c r="M380" s="23"/>
      <c r="N380" s="23"/>
      <c r="O380" s="23"/>
      <c r="P380" s="23"/>
      <c r="Q380" s="23"/>
      <c r="R380" s="23"/>
      <c r="S380" s="23"/>
    </row>
    <row r="381" spans="2:19" s="21" customFormat="1" ht="58.25" customHeight="1" x14ac:dyDescent="0.35">
      <c r="B381" s="23"/>
      <c r="C381" s="23"/>
      <c r="D381" s="23"/>
      <c r="E381" s="23"/>
      <c r="F381" s="23"/>
      <c r="G381" s="23"/>
      <c r="H381" s="93"/>
      <c r="I381" s="23"/>
      <c r="J381" s="93"/>
      <c r="K381" s="23"/>
      <c r="L381" s="23"/>
      <c r="M381" s="23"/>
      <c r="N381" s="23"/>
      <c r="O381" s="23"/>
      <c r="P381" s="23"/>
      <c r="Q381" s="23"/>
      <c r="R381" s="23"/>
      <c r="S381" s="23"/>
    </row>
    <row r="382" spans="2:19" s="21" customFormat="1" ht="58.25" customHeight="1" x14ac:dyDescent="0.35">
      <c r="B382" s="23"/>
      <c r="C382" s="23"/>
      <c r="D382" s="23"/>
      <c r="E382" s="23"/>
      <c r="F382" s="23"/>
      <c r="G382" s="23"/>
      <c r="H382" s="93"/>
      <c r="I382" s="23"/>
      <c r="J382" s="93"/>
      <c r="K382" s="23"/>
      <c r="L382" s="23"/>
      <c r="M382" s="23"/>
      <c r="N382" s="23"/>
      <c r="O382" s="23"/>
      <c r="P382" s="23"/>
      <c r="Q382" s="23"/>
      <c r="R382" s="23"/>
      <c r="S382" s="23"/>
    </row>
    <row r="383" spans="2:19" s="21" customFormat="1" ht="58.25" customHeight="1" x14ac:dyDescent="0.35">
      <c r="B383" s="23"/>
      <c r="C383" s="23"/>
      <c r="D383" s="23"/>
      <c r="E383" s="23"/>
      <c r="F383" s="23"/>
      <c r="G383" s="23"/>
      <c r="H383" s="93"/>
      <c r="I383" s="23"/>
      <c r="J383" s="93"/>
      <c r="K383" s="23"/>
      <c r="L383" s="23"/>
      <c r="M383" s="23"/>
      <c r="N383" s="23"/>
      <c r="O383" s="23"/>
      <c r="P383" s="23"/>
      <c r="Q383" s="23"/>
      <c r="R383" s="23"/>
      <c r="S383" s="23"/>
    </row>
    <row r="384" spans="2:19" s="21" customFormat="1" ht="58.25" customHeight="1" x14ac:dyDescent="0.35">
      <c r="B384" s="23"/>
      <c r="C384" s="23"/>
      <c r="D384" s="23"/>
      <c r="E384" s="23"/>
      <c r="F384" s="23"/>
      <c r="G384" s="23"/>
      <c r="H384" s="93"/>
      <c r="I384" s="23"/>
      <c r="J384" s="93"/>
      <c r="K384" s="23"/>
      <c r="L384" s="23"/>
      <c r="M384" s="23"/>
      <c r="N384" s="23"/>
      <c r="O384" s="23"/>
      <c r="P384" s="23"/>
      <c r="Q384" s="23"/>
      <c r="R384" s="23"/>
      <c r="S384" s="23"/>
    </row>
    <row r="385" spans="2:19" s="21" customFormat="1" ht="58.25" customHeight="1" x14ac:dyDescent="0.35">
      <c r="B385" s="23"/>
      <c r="C385" s="23"/>
      <c r="D385" s="23"/>
      <c r="E385" s="23"/>
      <c r="F385" s="23"/>
      <c r="G385" s="23"/>
      <c r="H385" s="93"/>
      <c r="I385" s="23"/>
      <c r="J385" s="93"/>
      <c r="K385" s="23"/>
      <c r="L385" s="23"/>
      <c r="M385" s="23"/>
      <c r="N385" s="23"/>
      <c r="O385" s="23"/>
      <c r="P385" s="23"/>
      <c r="Q385" s="23"/>
      <c r="R385" s="23"/>
      <c r="S385" s="23"/>
    </row>
    <row r="386" spans="2:19" s="21" customFormat="1" ht="58.25" customHeight="1" x14ac:dyDescent="0.35">
      <c r="B386" s="23"/>
      <c r="C386" s="23"/>
      <c r="D386" s="23"/>
      <c r="E386" s="23"/>
      <c r="F386" s="23"/>
      <c r="G386" s="23"/>
      <c r="H386" s="93"/>
      <c r="I386" s="23"/>
      <c r="J386" s="93"/>
      <c r="K386" s="23"/>
      <c r="L386" s="23"/>
      <c r="M386" s="23"/>
      <c r="N386" s="23"/>
      <c r="O386" s="23"/>
      <c r="P386" s="23"/>
      <c r="Q386" s="23"/>
      <c r="R386" s="23"/>
      <c r="S386" s="23"/>
    </row>
    <row r="387" spans="2:19" s="21" customFormat="1" ht="58.25" customHeight="1" x14ac:dyDescent="0.35">
      <c r="B387" s="23"/>
      <c r="C387" s="23"/>
      <c r="D387" s="23"/>
      <c r="E387" s="23"/>
      <c r="F387" s="23"/>
      <c r="G387" s="23"/>
      <c r="H387" s="93"/>
      <c r="I387" s="23"/>
      <c r="J387" s="93"/>
      <c r="K387" s="23"/>
      <c r="L387" s="23"/>
      <c r="M387" s="23"/>
      <c r="N387" s="23"/>
      <c r="O387" s="23"/>
      <c r="P387" s="23"/>
      <c r="Q387" s="23"/>
      <c r="R387" s="23"/>
      <c r="S387" s="23"/>
    </row>
    <row r="388" spans="2:19" s="21" customFormat="1" ht="58.25" customHeight="1" x14ac:dyDescent="0.35">
      <c r="B388" s="23"/>
      <c r="C388" s="23"/>
      <c r="D388" s="23"/>
      <c r="E388" s="23"/>
      <c r="F388" s="23"/>
      <c r="G388" s="23"/>
      <c r="H388" s="93"/>
      <c r="I388" s="23"/>
      <c r="J388" s="93"/>
      <c r="K388" s="23"/>
      <c r="L388" s="23"/>
      <c r="M388" s="23"/>
      <c r="N388" s="23"/>
      <c r="O388" s="23"/>
      <c r="P388" s="23"/>
      <c r="Q388" s="23"/>
      <c r="R388" s="23"/>
      <c r="S388" s="23"/>
    </row>
    <row r="389" spans="2:19" s="21" customFormat="1" ht="58.25" customHeight="1" x14ac:dyDescent="0.35">
      <c r="B389" s="23"/>
      <c r="C389" s="23"/>
      <c r="D389" s="23"/>
      <c r="E389" s="23"/>
      <c r="F389" s="23"/>
      <c r="G389" s="23"/>
      <c r="H389" s="93"/>
      <c r="I389" s="23"/>
      <c r="J389" s="93"/>
      <c r="K389" s="23"/>
      <c r="L389" s="23"/>
      <c r="M389" s="23"/>
      <c r="N389" s="23"/>
      <c r="O389" s="23"/>
      <c r="P389" s="23"/>
      <c r="Q389" s="23"/>
      <c r="R389" s="23"/>
      <c r="S389" s="23"/>
    </row>
    <row r="390" spans="2:19" s="21" customFormat="1" ht="58.25" customHeight="1" x14ac:dyDescent="0.35">
      <c r="B390" s="23"/>
      <c r="C390" s="23"/>
      <c r="D390" s="23"/>
      <c r="E390" s="23"/>
      <c r="F390" s="23"/>
      <c r="G390" s="23"/>
      <c r="H390" s="93"/>
      <c r="I390" s="23"/>
      <c r="J390" s="93"/>
      <c r="K390" s="23"/>
      <c r="L390" s="23"/>
      <c r="M390" s="23"/>
      <c r="N390" s="23"/>
      <c r="O390" s="23"/>
      <c r="P390" s="23"/>
      <c r="Q390" s="23"/>
      <c r="R390" s="23"/>
      <c r="S390" s="23"/>
    </row>
    <row r="391" spans="2:19" s="21" customFormat="1" ht="58.25" customHeight="1" x14ac:dyDescent="0.35">
      <c r="B391" s="23"/>
      <c r="C391" s="23"/>
      <c r="D391" s="23"/>
      <c r="E391" s="23"/>
      <c r="F391" s="23"/>
      <c r="G391" s="23"/>
      <c r="H391" s="93"/>
      <c r="I391" s="23"/>
      <c r="J391" s="93"/>
      <c r="K391" s="23"/>
      <c r="L391" s="23"/>
      <c r="M391" s="23"/>
      <c r="N391" s="23"/>
      <c r="O391" s="23"/>
      <c r="P391" s="23"/>
      <c r="Q391" s="23"/>
      <c r="R391" s="23"/>
      <c r="S391" s="23"/>
    </row>
    <row r="392" spans="2:19" s="21" customFormat="1" ht="58.25" customHeight="1" x14ac:dyDescent="0.35">
      <c r="B392" s="23"/>
      <c r="C392" s="23"/>
      <c r="D392" s="23"/>
      <c r="E392" s="23"/>
      <c r="F392" s="23"/>
      <c r="G392" s="23"/>
      <c r="H392" s="93"/>
      <c r="I392" s="23"/>
      <c r="J392" s="93"/>
      <c r="K392" s="23"/>
      <c r="L392" s="23"/>
      <c r="M392" s="23"/>
      <c r="N392" s="23"/>
      <c r="O392" s="23"/>
      <c r="P392" s="23"/>
      <c r="Q392" s="23"/>
      <c r="R392" s="23"/>
      <c r="S392" s="23"/>
    </row>
    <row r="393" spans="2:19" s="21" customFormat="1" ht="58.25" customHeight="1" x14ac:dyDescent="0.35">
      <c r="B393" s="23"/>
      <c r="C393" s="23"/>
      <c r="D393" s="23"/>
      <c r="E393" s="23"/>
      <c r="F393" s="23"/>
      <c r="G393" s="23"/>
      <c r="H393" s="93"/>
      <c r="I393" s="23"/>
      <c r="J393" s="93"/>
      <c r="K393" s="23"/>
      <c r="L393" s="23"/>
      <c r="M393" s="23"/>
      <c r="N393" s="23"/>
      <c r="O393" s="23"/>
      <c r="P393" s="23"/>
      <c r="Q393" s="23"/>
      <c r="R393" s="23"/>
      <c r="S393" s="23"/>
    </row>
    <row r="394" spans="2:19" s="21" customFormat="1" ht="58.25" customHeight="1" x14ac:dyDescent="0.35">
      <c r="B394" s="23"/>
      <c r="C394" s="23"/>
      <c r="D394" s="23"/>
      <c r="E394" s="23"/>
      <c r="F394" s="23"/>
      <c r="G394" s="23"/>
      <c r="H394" s="93"/>
      <c r="I394" s="23"/>
      <c r="J394" s="93"/>
      <c r="K394" s="23"/>
      <c r="L394" s="23"/>
      <c r="M394" s="23"/>
      <c r="N394" s="23"/>
      <c r="O394" s="23"/>
      <c r="P394" s="23"/>
      <c r="Q394" s="23"/>
      <c r="R394" s="23"/>
      <c r="S394" s="23"/>
    </row>
    <row r="395" spans="2:19" s="21" customFormat="1" ht="58.25" customHeight="1" x14ac:dyDescent="0.35">
      <c r="B395" s="23"/>
      <c r="C395" s="23"/>
      <c r="D395" s="23"/>
      <c r="E395" s="23"/>
      <c r="F395" s="23"/>
      <c r="G395" s="23"/>
      <c r="H395" s="93"/>
      <c r="I395" s="23"/>
      <c r="J395" s="93"/>
      <c r="K395" s="23"/>
      <c r="L395" s="23"/>
      <c r="M395" s="23"/>
      <c r="N395" s="23"/>
      <c r="O395" s="23"/>
      <c r="P395" s="23"/>
      <c r="Q395" s="23"/>
      <c r="R395" s="23"/>
      <c r="S395" s="23"/>
    </row>
    <row r="396" spans="2:19" s="21" customFormat="1" ht="58.25" customHeight="1" x14ac:dyDescent="0.35">
      <c r="B396" s="23"/>
      <c r="C396" s="23"/>
      <c r="D396" s="23"/>
      <c r="E396" s="23"/>
      <c r="F396" s="23"/>
      <c r="G396" s="23"/>
      <c r="H396" s="93"/>
      <c r="I396" s="23"/>
      <c r="J396" s="93"/>
      <c r="K396" s="23"/>
      <c r="L396" s="23"/>
      <c r="M396" s="23"/>
      <c r="N396" s="23"/>
      <c r="O396" s="23"/>
      <c r="P396" s="23"/>
      <c r="Q396" s="23"/>
      <c r="R396" s="23"/>
      <c r="S396" s="23"/>
    </row>
    <row r="397" spans="2:19" s="21" customFormat="1" ht="58.25" customHeight="1" x14ac:dyDescent="0.35">
      <c r="B397" s="23"/>
      <c r="C397" s="23"/>
      <c r="D397" s="23"/>
      <c r="E397" s="23"/>
      <c r="F397" s="23"/>
      <c r="G397" s="23"/>
      <c r="H397" s="93"/>
      <c r="I397" s="23"/>
      <c r="J397" s="93"/>
      <c r="K397" s="23"/>
      <c r="L397" s="23"/>
      <c r="M397" s="23"/>
      <c r="N397" s="23"/>
      <c r="O397" s="23"/>
      <c r="P397" s="23"/>
      <c r="Q397" s="23"/>
      <c r="R397" s="23"/>
      <c r="S397" s="23"/>
    </row>
    <row r="398" spans="2:19" s="21" customFormat="1" ht="58.25" customHeight="1" x14ac:dyDescent="0.35">
      <c r="B398" s="23"/>
      <c r="C398" s="23"/>
      <c r="D398" s="23"/>
      <c r="E398" s="23"/>
      <c r="F398" s="23"/>
      <c r="G398" s="23"/>
      <c r="H398" s="93"/>
      <c r="I398" s="23"/>
      <c r="J398" s="93"/>
      <c r="K398" s="23"/>
      <c r="L398" s="23"/>
      <c r="M398" s="23"/>
      <c r="N398" s="23"/>
      <c r="O398" s="23"/>
      <c r="P398" s="23"/>
      <c r="Q398" s="23"/>
      <c r="R398" s="23"/>
      <c r="S398" s="23"/>
    </row>
    <row r="399" spans="2:19" s="21" customFormat="1" ht="58.25" customHeight="1" x14ac:dyDescent="0.35">
      <c r="B399" s="23"/>
      <c r="C399" s="23"/>
      <c r="D399" s="23"/>
      <c r="E399" s="23"/>
      <c r="F399" s="23"/>
      <c r="G399" s="23"/>
      <c r="H399" s="93"/>
      <c r="I399" s="23"/>
      <c r="J399" s="93"/>
      <c r="K399" s="23"/>
      <c r="L399" s="23"/>
      <c r="M399" s="23"/>
      <c r="N399" s="23"/>
      <c r="O399" s="23"/>
      <c r="P399" s="23"/>
      <c r="Q399" s="23"/>
      <c r="R399" s="23"/>
      <c r="S399" s="23"/>
    </row>
    <row r="400" spans="2:19" s="21" customFormat="1" ht="58.25" customHeight="1" x14ac:dyDescent="0.35">
      <c r="B400" s="23"/>
      <c r="C400" s="23"/>
      <c r="D400" s="23"/>
      <c r="E400" s="23"/>
      <c r="F400" s="23"/>
      <c r="G400" s="23"/>
      <c r="H400" s="93"/>
      <c r="I400" s="23"/>
      <c r="J400" s="93"/>
      <c r="K400" s="23"/>
      <c r="L400" s="23"/>
      <c r="M400" s="23"/>
      <c r="N400" s="23"/>
      <c r="O400" s="23"/>
      <c r="P400" s="23"/>
      <c r="Q400" s="23"/>
      <c r="R400" s="23"/>
      <c r="S400" s="23"/>
    </row>
    <row r="401" spans="2:19" s="21" customFormat="1" ht="58.25" customHeight="1" x14ac:dyDescent="0.35">
      <c r="B401" s="23"/>
      <c r="C401" s="23"/>
      <c r="D401" s="23"/>
      <c r="E401" s="23"/>
      <c r="F401" s="23"/>
      <c r="G401" s="23"/>
      <c r="H401" s="93"/>
      <c r="I401" s="23"/>
      <c r="J401" s="93"/>
      <c r="K401" s="23"/>
      <c r="L401" s="23"/>
      <c r="M401" s="23"/>
      <c r="N401" s="23"/>
      <c r="O401" s="23"/>
      <c r="P401" s="23"/>
      <c r="Q401" s="23"/>
      <c r="R401" s="23"/>
      <c r="S401" s="23"/>
    </row>
    <row r="402" spans="2:19" s="21" customFormat="1" ht="58.25" customHeight="1" x14ac:dyDescent="0.35">
      <c r="B402" s="23"/>
      <c r="C402" s="23"/>
      <c r="D402" s="23"/>
      <c r="E402" s="23"/>
      <c r="F402" s="23"/>
      <c r="G402" s="23"/>
      <c r="H402" s="93"/>
      <c r="I402" s="23"/>
      <c r="J402" s="93"/>
      <c r="K402" s="23"/>
      <c r="L402" s="23"/>
      <c r="M402" s="23"/>
      <c r="N402" s="23"/>
      <c r="O402" s="23"/>
      <c r="P402" s="23"/>
      <c r="Q402" s="23"/>
      <c r="R402" s="23"/>
      <c r="S402" s="23"/>
    </row>
    <row r="403" spans="2:19" s="21" customFormat="1" ht="80.25" customHeight="1" x14ac:dyDescent="0.35">
      <c r="B403" s="23"/>
      <c r="C403" s="23"/>
      <c r="D403" s="23"/>
      <c r="E403" s="23"/>
      <c r="F403" s="23"/>
      <c r="G403" s="23"/>
      <c r="H403" s="93"/>
      <c r="I403" s="23"/>
      <c r="J403" s="93"/>
      <c r="K403" s="23"/>
      <c r="L403" s="23"/>
      <c r="M403" s="23"/>
      <c r="N403" s="23"/>
      <c r="O403" s="23"/>
      <c r="P403" s="23"/>
      <c r="Q403" s="23"/>
      <c r="R403" s="23"/>
      <c r="S403" s="23"/>
    </row>
    <row r="404" spans="2:19" s="21" customFormat="1" ht="58.25" customHeight="1" x14ac:dyDescent="0.35">
      <c r="B404" s="23"/>
      <c r="C404" s="23"/>
      <c r="D404" s="23"/>
      <c r="E404" s="23"/>
      <c r="F404" s="23"/>
      <c r="G404" s="23"/>
      <c r="H404" s="93"/>
      <c r="I404" s="23"/>
      <c r="J404" s="93"/>
      <c r="K404" s="23"/>
      <c r="L404" s="23"/>
      <c r="M404" s="23"/>
      <c r="N404" s="23"/>
      <c r="O404" s="23"/>
      <c r="P404" s="23"/>
      <c r="Q404" s="23"/>
      <c r="R404" s="23"/>
      <c r="S404" s="23"/>
    </row>
    <row r="405" spans="2:19" s="21" customFormat="1" ht="58.25" customHeight="1" x14ac:dyDescent="0.35">
      <c r="B405" s="23"/>
      <c r="C405" s="23"/>
      <c r="D405" s="23"/>
      <c r="E405" s="23"/>
      <c r="F405" s="23"/>
      <c r="G405" s="23"/>
      <c r="H405" s="93"/>
      <c r="I405" s="23"/>
      <c r="J405" s="93"/>
      <c r="K405" s="23"/>
      <c r="L405" s="23"/>
      <c r="M405" s="23"/>
      <c r="N405" s="23"/>
      <c r="O405" s="23"/>
      <c r="P405" s="23"/>
      <c r="Q405" s="23"/>
      <c r="R405" s="23"/>
      <c r="S405" s="23"/>
    </row>
    <row r="406" spans="2:19" s="21" customFormat="1" ht="58.25" customHeight="1" x14ac:dyDescent="0.35">
      <c r="B406" s="23"/>
      <c r="C406" s="23"/>
      <c r="D406" s="23"/>
      <c r="E406" s="23"/>
      <c r="F406" s="23"/>
      <c r="G406" s="23"/>
      <c r="H406" s="93"/>
      <c r="I406" s="23"/>
      <c r="J406" s="93"/>
      <c r="K406" s="23"/>
      <c r="L406" s="23"/>
      <c r="M406" s="23"/>
      <c r="N406" s="23"/>
      <c r="O406" s="23"/>
      <c r="P406" s="23"/>
      <c r="Q406" s="23"/>
      <c r="R406" s="23"/>
      <c r="S406" s="23"/>
    </row>
    <row r="407" spans="2:19" s="21" customFormat="1" ht="58.25" customHeight="1" x14ac:dyDescent="0.35">
      <c r="B407" s="23"/>
      <c r="C407" s="23"/>
      <c r="D407" s="23"/>
      <c r="E407" s="23"/>
      <c r="F407" s="23"/>
      <c r="G407" s="23"/>
      <c r="H407" s="93"/>
      <c r="I407" s="23"/>
      <c r="J407" s="93"/>
      <c r="K407" s="23"/>
      <c r="L407" s="23"/>
      <c r="M407" s="23"/>
      <c r="N407" s="23"/>
      <c r="O407" s="23"/>
      <c r="P407" s="23"/>
      <c r="Q407" s="23"/>
      <c r="R407" s="23"/>
      <c r="S407" s="23"/>
    </row>
    <row r="408" spans="2:19" ht="58.25" customHeight="1" x14ac:dyDescent="0.35">
      <c r="M408" s="23"/>
      <c r="N408" s="23"/>
      <c r="O408" s="23"/>
      <c r="P408" s="23"/>
      <c r="Q408" s="23"/>
      <c r="R408" s="23"/>
      <c r="S408" s="23"/>
    </row>
    <row r="409" spans="2:19" ht="58.25" customHeight="1" x14ac:dyDescent="0.35">
      <c r="M409" s="23"/>
      <c r="N409" s="23"/>
      <c r="O409" s="23"/>
      <c r="P409" s="23"/>
      <c r="Q409" s="23"/>
      <c r="R409" s="23"/>
      <c r="S409" s="23"/>
    </row>
    <row r="410" spans="2:19" ht="58.25" customHeight="1" x14ac:dyDescent="0.35">
      <c r="M410" s="23"/>
      <c r="N410" s="23"/>
      <c r="O410" s="23"/>
      <c r="P410" s="23"/>
      <c r="Q410" s="23"/>
      <c r="R410" s="23"/>
      <c r="S410" s="23"/>
    </row>
    <row r="411" spans="2:19" ht="58.25" customHeight="1" x14ac:dyDescent="0.35">
      <c r="M411" s="23"/>
      <c r="N411" s="23"/>
      <c r="O411" s="23"/>
      <c r="P411" s="23"/>
      <c r="Q411" s="23"/>
      <c r="R411" s="23"/>
      <c r="S411" s="23"/>
    </row>
    <row r="412" spans="2:19" ht="58.25" customHeight="1" x14ac:dyDescent="0.35">
      <c r="M412" s="23"/>
      <c r="N412" s="23"/>
      <c r="O412" s="23"/>
      <c r="P412" s="23"/>
      <c r="Q412" s="23"/>
      <c r="R412" s="23"/>
      <c r="S412" s="23"/>
    </row>
    <row r="413" spans="2:19" ht="58.25" customHeight="1" x14ac:dyDescent="0.35">
      <c r="M413" s="23"/>
      <c r="N413" s="23"/>
      <c r="O413" s="23"/>
      <c r="P413" s="23"/>
      <c r="Q413" s="23"/>
      <c r="R413" s="23"/>
      <c r="S413" s="23"/>
    </row>
    <row r="414" spans="2:19" ht="58.25" customHeight="1" x14ac:dyDescent="0.35">
      <c r="M414" s="23"/>
      <c r="N414" s="23"/>
      <c r="O414" s="23"/>
      <c r="P414" s="23"/>
      <c r="Q414" s="23"/>
      <c r="R414" s="23"/>
      <c r="S414" s="23"/>
    </row>
    <row r="415" spans="2:19" ht="58.25" customHeight="1" x14ac:dyDescent="0.35">
      <c r="M415" s="23"/>
      <c r="N415" s="23"/>
      <c r="O415" s="23"/>
      <c r="P415" s="23"/>
      <c r="Q415" s="23"/>
      <c r="R415" s="23"/>
      <c r="S415" s="23"/>
    </row>
    <row r="416" spans="2:19" ht="58.25" customHeight="1" x14ac:dyDescent="0.35">
      <c r="M416" s="23"/>
      <c r="N416" s="23"/>
      <c r="O416" s="23"/>
      <c r="P416" s="23"/>
      <c r="Q416" s="23"/>
      <c r="R416" s="23"/>
      <c r="S416" s="23"/>
    </row>
    <row r="417" spans="13:19" ht="58.25" customHeight="1" x14ac:dyDescent="0.35">
      <c r="M417" s="23"/>
      <c r="N417" s="23"/>
      <c r="O417" s="23"/>
      <c r="P417" s="23"/>
      <c r="Q417" s="23"/>
      <c r="R417" s="23"/>
      <c r="S417" s="23"/>
    </row>
    <row r="418" spans="13:19" ht="58.25" customHeight="1" x14ac:dyDescent="0.35">
      <c r="M418" s="23"/>
      <c r="N418" s="23"/>
      <c r="O418" s="23"/>
      <c r="P418" s="23"/>
      <c r="Q418" s="23"/>
      <c r="R418" s="23"/>
      <c r="S418" s="23"/>
    </row>
    <row r="419" spans="13:19" ht="58.25" customHeight="1" x14ac:dyDescent="0.35">
      <c r="M419" s="23"/>
      <c r="N419" s="23"/>
      <c r="O419" s="23"/>
      <c r="P419" s="23"/>
      <c r="Q419" s="23"/>
      <c r="R419" s="23"/>
      <c r="S419" s="23"/>
    </row>
    <row r="420" spans="13:19" ht="58.25" customHeight="1" x14ac:dyDescent="0.35">
      <c r="M420" s="23"/>
      <c r="N420" s="23"/>
      <c r="O420" s="23"/>
      <c r="P420" s="23"/>
      <c r="Q420" s="23"/>
      <c r="R420" s="23"/>
      <c r="S420" s="23"/>
    </row>
    <row r="421" spans="13:19" ht="58.25" customHeight="1" x14ac:dyDescent="0.35">
      <c r="M421" s="23"/>
      <c r="N421" s="23"/>
      <c r="O421" s="23"/>
      <c r="P421" s="23"/>
      <c r="Q421" s="23"/>
      <c r="R421" s="23"/>
      <c r="S421" s="23"/>
    </row>
    <row r="422" spans="13:19" ht="58.25" customHeight="1" x14ac:dyDescent="0.35">
      <c r="M422" s="23"/>
      <c r="N422" s="23"/>
      <c r="O422" s="23"/>
      <c r="P422" s="23"/>
      <c r="Q422" s="23"/>
      <c r="R422" s="23"/>
      <c r="S422" s="23"/>
    </row>
    <row r="423" spans="13:19" ht="58.25" customHeight="1" x14ac:dyDescent="0.35">
      <c r="M423" s="23"/>
      <c r="N423" s="23"/>
      <c r="O423" s="23"/>
      <c r="P423" s="23"/>
      <c r="Q423" s="23"/>
      <c r="R423" s="23"/>
      <c r="S423" s="23"/>
    </row>
    <row r="424" spans="13:19" ht="58.25" customHeight="1" x14ac:dyDescent="0.35">
      <c r="M424" s="23"/>
      <c r="N424" s="23"/>
      <c r="O424" s="23"/>
      <c r="P424" s="23"/>
      <c r="Q424" s="23"/>
      <c r="R424" s="23"/>
      <c r="S424" s="23"/>
    </row>
    <row r="425" spans="13:19" ht="58.25" customHeight="1" x14ac:dyDescent="0.35">
      <c r="M425" s="23"/>
      <c r="N425" s="23"/>
      <c r="O425" s="23"/>
      <c r="P425" s="23"/>
      <c r="Q425" s="23"/>
      <c r="R425" s="23"/>
      <c r="S425" s="23"/>
    </row>
    <row r="426" spans="13:19" ht="58.25" customHeight="1" x14ac:dyDescent="0.35">
      <c r="M426" s="23"/>
      <c r="N426" s="23"/>
      <c r="O426" s="23"/>
      <c r="P426" s="23"/>
      <c r="Q426" s="23"/>
      <c r="R426" s="23"/>
      <c r="S426" s="23"/>
    </row>
    <row r="427" spans="13:19" ht="58.25" customHeight="1" x14ac:dyDescent="0.35">
      <c r="M427" s="23"/>
      <c r="N427" s="23"/>
      <c r="O427" s="23"/>
      <c r="P427" s="23"/>
      <c r="Q427" s="23"/>
      <c r="R427" s="23"/>
      <c r="S427" s="23"/>
    </row>
    <row r="428" spans="13:19" ht="58.25" customHeight="1" x14ac:dyDescent="0.35">
      <c r="M428" s="23"/>
      <c r="N428" s="23"/>
      <c r="O428" s="23"/>
      <c r="P428" s="23"/>
      <c r="Q428" s="23"/>
      <c r="R428" s="23"/>
      <c r="S428" s="23"/>
    </row>
    <row r="429" spans="13:19" ht="58.25" customHeight="1" x14ac:dyDescent="0.35">
      <c r="M429" s="23"/>
      <c r="N429" s="23"/>
      <c r="O429" s="23"/>
      <c r="P429" s="23"/>
      <c r="Q429" s="23"/>
      <c r="R429" s="23"/>
      <c r="S429" s="23"/>
    </row>
    <row r="430" spans="13:19" ht="58.25" customHeight="1" x14ac:dyDescent="0.35">
      <c r="M430" s="23"/>
      <c r="N430" s="23"/>
      <c r="O430" s="23"/>
      <c r="P430" s="23"/>
      <c r="Q430" s="23"/>
      <c r="R430" s="23"/>
      <c r="S430" s="23"/>
    </row>
    <row r="431" spans="13:19" ht="58.25" customHeight="1" x14ac:dyDescent="0.35">
      <c r="M431" s="23"/>
      <c r="N431" s="23"/>
      <c r="O431" s="23"/>
      <c r="P431" s="23"/>
      <c r="Q431" s="23"/>
      <c r="R431" s="23"/>
      <c r="S431" s="23"/>
    </row>
    <row r="432" spans="13:19" ht="58.25" customHeight="1" x14ac:dyDescent="0.35">
      <c r="M432" s="23"/>
      <c r="N432" s="23"/>
      <c r="O432" s="23"/>
      <c r="P432" s="23"/>
      <c r="Q432" s="23"/>
      <c r="R432" s="23"/>
      <c r="S432" s="23"/>
    </row>
    <row r="433" spans="2:19" ht="58.25" customHeight="1" x14ac:dyDescent="0.35">
      <c r="M433" s="23"/>
      <c r="N433" s="23"/>
      <c r="O433" s="23"/>
      <c r="P433" s="23"/>
      <c r="Q433" s="23"/>
      <c r="R433" s="23"/>
      <c r="S433" s="23"/>
    </row>
    <row r="434" spans="2:19" ht="58.25" customHeight="1" x14ac:dyDescent="0.35">
      <c r="M434" s="23"/>
      <c r="N434" s="23"/>
      <c r="O434" s="23"/>
      <c r="P434" s="23"/>
      <c r="Q434" s="23"/>
      <c r="R434" s="23"/>
      <c r="S434" s="23"/>
    </row>
    <row r="435" spans="2:19" ht="58.25" customHeight="1" x14ac:dyDescent="0.35">
      <c r="M435" s="23"/>
      <c r="N435" s="23"/>
      <c r="O435" s="23"/>
      <c r="P435" s="23"/>
      <c r="Q435" s="23"/>
      <c r="R435" s="23"/>
      <c r="S435" s="23"/>
    </row>
    <row r="436" spans="2:19" ht="58.25" customHeight="1" x14ac:dyDescent="0.35">
      <c r="M436" s="23"/>
      <c r="N436" s="23"/>
      <c r="O436" s="23"/>
      <c r="P436" s="23"/>
      <c r="Q436" s="23"/>
      <c r="R436" s="23"/>
      <c r="S436" s="23"/>
    </row>
    <row r="437" spans="2:19" ht="58.25" customHeight="1" x14ac:dyDescent="0.35">
      <c r="M437" s="23"/>
      <c r="N437" s="23"/>
      <c r="O437" s="23"/>
      <c r="P437" s="23"/>
      <c r="Q437" s="23"/>
      <c r="R437" s="23"/>
      <c r="S437" s="23"/>
    </row>
    <row r="438" spans="2:19" ht="58.25" customHeight="1" x14ac:dyDescent="0.35">
      <c r="M438" s="23"/>
      <c r="N438" s="23"/>
      <c r="O438" s="23"/>
      <c r="P438" s="23"/>
      <c r="Q438" s="23"/>
      <c r="R438" s="23"/>
      <c r="S438" s="23"/>
    </row>
    <row r="439" spans="2:19" ht="58.25" customHeight="1" x14ac:dyDescent="0.35">
      <c r="M439" s="23"/>
      <c r="N439" s="23"/>
      <c r="O439" s="23"/>
      <c r="P439" s="23"/>
      <c r="Q439" s="23"/>
      <c r="R439" s="23"/>
      <c r="S439" s="23"/>
    </row>
    <row r="440" spans="2:19" ht="58.25" customHeight="1" x14ac:dyDescent="0.35">
      <c r="M440" s="23"/>
      <c r="N440" s="23"/>
      <c r="O440" s="23"/>
      <c r="P440" s="23"/>
      <c r="Q440" s="23"/>
      <c r="R440" s="23"/>
      <c r="S440" s="23"/>
    </row>
    <row r="441" spans="2:19" ht="58.25" customHeight="1" x14ac:dyDescent="0.35">
      <c r="M441" s="23"/>
      <c r="N441" s="23"/>
      <c r="O441" s="23"/>
      <c r="P441" s="23"/>
      <c r="Q441" s="23"/>
      <c r="R441" s="23"/>
      <c r="S441" s="23"/>
    </row>
    <row r="442" spans="2:19" ht="58.25" customHeight="1" x14ac:dyDescent="0.35">
      <c r="B442" s="85"/>
      <c r="C442" s="85"/>
      <c r="D442" s="85"/>
      <c r="E442" s="86"/>
      <c r="F442" s="85"/>
      <c r="G442" s="85"/>
      <c r="H442" s="94"/>
      <c r="I442" s="85"/>
      <c r="J442" s="94"/>
      <c r="K442" s="85"/>
      <c r="L442" s="85"/>
      <c r="M442" s="87"/>
      <c r="N442" s="87"/>
      <c r="O442" s="87"/>
      <c r="P442" s="87"/>
      <c r="Q442" s="87"/>
      <c r="R442" s="87"/>
      <c r="S442" s="87"/>
    </row>
    <row r="443" spans="2:19" ht="58.25" customHeight="1" x14ac:dyDescent="0.35">
      <c r="B443" s="85"/>
      <c r="C443" s="85"/>
      <c r="D443" s="85"/>
      <c r="E443" s="86"/>
      <c r="F443" s="85"/>
      <c r="G443" s="85"/>
      <c r="H443" s="94"/>
      <c r="I443" s="85"/>
      <c r="J443" s="94"/>
      <c r="K443" s="85"/>
      <c r="L443" s="85"/>
      <c r="M443" s="87"/>
      <c r="N443" s="87"/>
      <c r="O443" s="87"/>
      <c r="P443" s="87"/>
      <c r="Q443" s="87"/>
      <c r="R443" s="87"/>
      <c r="S443" s="87"/>
    </row>
    <row r="444" spans="2:19" ht="58.25" customHeight="1" x14ac:dyDescent="0.35">
      <c r="B444" s="85"/>
      <c r="C444" s="85"/>
      <c r="D444" s="85"/>
      <c r="E444" s="86"/>
      <c r="F444" s="85"/>
      <c r="G444" s="85"/>
      <c r="H444" s="94"/>
      <c r="I444" s="85"/>
      <c r="J444" s="94"/>
      <c r="K444" s="85"/>
      <c r="L444" s="85"/>
      <c r="M444" s="87"/>
      <c r="N444" s="87"/>
      <c r="O444" s="87"/>
      <c r="P444" s="87"/>
      <c r="Q444" s="87"/>
      <c r="R444" s="87"/>
      <c r="S444" s="87"/>
    </row>
    <row r="445" spans="2:19" ht="58.25" customHeight="1" x14ac:dyDescent="0.35">
      <c r="B445" s="85"/>
      <c r="C445" s="85"/>
      <c r="D445" s="85"/>
      <c r="E445" s="86"/>
      <c r="F445" s="85"/>
      <c r="G445" s="85"/>
      <c r="H445" s="94"/>
      <c r="I445" s="85"/>
      <c r="J445" s="94"/>
      <c r="K445" s="85"/>
      <c r="L445" s="85"/>
      <c r="M445" s="87"/>
      <c r="N445" s="87"/>
      <c r="O445" s="87"/>
      <c r="P445" s="87"/>
      <c r="Q445" s="87"/>
      <c r="R445" s="87"/>
      <c r="S445" s="87"/>
    </row>
    <row r="446" spans="2:19" ht="58.25" customHeight="1" x14ac:dyDescent="0.35">
      <c r="B446" s="85"/>
      <c r="C446" s="85"/>
      <c r="D446" s="85"/>
      <c r="E446" s="86"/>
      <c r="F446" s="85"/>
      <c r="G446" s="85"/>
      <c r="H446" s="94"/>
      <c r="I446" s="85"/>
      <c r="J446" s="94"/>
      <c r="K446" s="85"/>
      <c r="L446" s="85"/>
      <c r="M446" s="87"/>
      <c r="N446" s="87"/>
      <c r="O446" s="87"/>
      <c r="P446" s="87"/>
      <c r="Q446" s="87"/>
      <c r="R446" s="87"/>
      <c r="S446" s="87"/>
    </row>
    <row r="447" spans="2:19" ht="58.25" customHeight="1" x14ac:dyDescent="0.35">
      <c r="B447" s="85"/>
      <c r="C447" s="85"/>
      <c r="D447" s="85"/>
      <c r="E447" s="86"/>
      <c r="F447" s="85"/>
      <c r="G447" s="85"/>
      <c r="H447" s="94"/>
      <c r="I447" s="85"/>
      <c r="J447" s="94"/>
      <c r="K447" s="85"/>
      <c r="L447" s="85"/>
      <c r="M447" s="87"/>
      <c r="N447" s="87"/>
      <c r="O447" s="87"/>
      <c r="P447" s="87"/>
      <c r="Q447" s="87"/>
      <c r="R447" s="87"/>
      <c r="S447" s="87"/>
    </row>
    <row r="448" spans="2:19" ht="58.25" customHeight="1" x14ac:dyDescent="0.35">
      <c r="B448" s="85"/>
      <c r="C448" s="85"/>
      <c r="D448" s="85"/>
      <c r="E448" s="86"/>
      <c r="F448" s="85"/>
      <c r="G448" s="85"/>
      <c r="H448" s="94"/>
      <c r="I448" s="85"/>
      <c r="J448" s="94"/>
      <c r="K448" s="85"/>
      <c r="L448" s="85"/>
      <c r="M448" s="87"/>
      <c r="N448" s="87"/>
      <c r="O448" s="87"/>
      <c r="P448" s="87"/>
      <c r="Q448" s="87"/>
      <c r="R448" s="87"/>
      <c r="S448" s="87"/>
    </row>
    <row r="449" spans="2:19" ht="58.25" customHeight="1" x14ac:dyDescent="0.35">
      <c r="B449" s="85"/>
      <c r="C449" s="85"/>
      <c r="D449" s="85"/>
      <c r="E449" s="86"/>
      <c r="F449" s="85"/>
      <c r="G449" s="85"/>
      <c r="H449" s="94"/>
      <c r="I449" s="85"/>
      <c r="J449" s="94"/>
      <c r="K449" s="85"/>
      <c r="L449" s="85"/>
      <c r="M449" s="87"/>
      <c r="N449" s="87"/>
      <c r="O449" s="87"/>
      <c r="P449" s="87"/>
      <c r="Q449" s="87"/>
      <c r="R449" s="87"/>
      <c r="S449" s="87"/>
    </row>
    <row r="450" spans="2:19" ht="58.25" customHeight="1" x14ac:dyDescent="0.35">
      <c r="B450" s="85"/>
      <c r="C450" s="85"/>
      <c r="D450" s="85"/>
      <c r="E450" s="86"/>
      <c r="F450" s="85"/>
      <c r="G450" s="85"/>
      <c r="H450" s="94"/>
      <c r="I450" s="85"/>
      <c r="J450" s="94"/>
      <c r="K450" s="85"/>
      <c r="L450" s="85"/>
      <c r="M450" s="87"/>
      <c r="N450" s="87"/>
      <c r="O450" s="87"/>
      <c r="P450" s="87"/>
      <c r="Q450" s="87"/>
      <c r="R450" s="87"/>
      <c r="S450" s="87"/>
    </row>
    <row r="451" spans="2:19" ht="58.25" customHeight="1" x14ac:dyDescent="0.35">
      <c r="B451" s="85"/>
      <c r="C451" s="85"/>
      <c r="D451" s="85"/>
      <c r="E451" s="86"/>
      <c r="F451" s="85"/>
      <c r="G451" s="85"/>
      <c r="H451" s="94"/>
      <c r="I451" s="85"/>
      <c r="J451" s="94"/>
      <c r="K451" s="85"/>
      <c r="L451" s="85"/>
      <c r="M451" s="87"/>
      <c r="N451" s="87"/>
      <c r="O451" s="87"/>
      <c r="P451" s="87"/>
      <c r="Q451" s="87"/>
      <c r="R451" s="87"/>
      <c r="S451" s="87"/>
    </row>
    <row r="452" spans="2:19" ht="58.25" customHeight="1" x14ac:dyDescent="0.35">
      <c r="B452" s="85"/>
      <c r="C452" s="85"/>
      <c r="D452" s="85"/>
      <c r="E452" s="86"/>
      <c r="F452" s="85"/>
      <c r="G452" s="85"/>
      <c r="H452" s="94"/>
      <c r="I452" s="85"/>
      <c r="J452" s="94"/>
      <c r="K452" s="85"/>
      <c r="L452" s="85"/>
      <c r="M452" s="87"/>
      <c r="N452" s="87"/>
      <c r="O452" s="87"/>
      <c r="P452" s="87"/>
      <c r="Q452" s="87"/>
      <c r="R452" s="87"/>
      <c r="S452" s="87"/>
    </row>
    <row r="453" spans="2:19" ht="58.25" customHeight="1" x14ac:dyDescent="0.35">
      <c r="B453" s="85"/>
      <c r="C453" s="85"/>
      <c r="D453" s="85"/>
      <c r="E453" s="86"/>
      <c r="F453" s="85"/>
      <c r="G453" s="85"/>
      <c r="H453" s="94"/>
      <c r="I453" s="85"/>
      <c r="J453" s="94"/>
      <c r="K453" s="85"/>
      <c r="L453" s="85"/>
      <c r="M453" s="87"/>
      <c r="N453" s="87"/>
      <c r="O453" s="87"/>
      <c r="P453" s="87"/>
      <c r="Q453" s="87"/>
      <c r="R453" s="87"/>
      <c r="S453" s="87"/>
    </row>
    <row r="454" spans="2:19" ht="58.25" customHeight="1" x14ac:dyDescent="0.35">
      <c r="B454" s="85"/>
      <c r="C454" s="85"/>
      <c r="D454" s="85"/>
      <c r="E454" s="86"/>
      <c r="F454" s="85"/>
      <c r="G454" s="85"/>
      <c r="H454" s="94"/>
      <c r="I454" s="85"/>
      <c r="J454" s="94"/>
      <c r="K454" s="85"/>
      <c r="L454" s="85"/>
      <c r="M454" s="87"/>
      <c r="N454" s="87"/>
      <c r="O454" s="87"/>
      <c r="P454" s="87"/>
      <c r="Q454" s="87"/>
      <c r="R454" s="87"/>
      <c r="S454" s="87"/>
    </row>
    <row r="455" spans="2:19" ht="58.25" customHeight="1" x14ac:dyDescent="0.35">
      <c r="B455" s="85"/>
      <c r="C455" s="85"/>
      <c r="D455" s="85"/>
      <c r="E455" s="86"/>
      <c r="F455" s="85"/>
      <c r="G455" s="85"/>
      <c r="H455" s="94"/>
      <c r="I455" s="85"/>
      <c r="J455" s="94"/>
      <c r="K455" s="85"/>
      <c r="L455" s="85"/>
      <c r="M455" s="87"/>
      <c r="N455" s="87"/>
      <c r="O455" s="87"/>
      <c r="P455" s="87"/>
      <c r="Q455" s="87"/>
      <c r="R455" s="87"/>
      <c r="S455" s="87"/>
    </row>
    <row r="456" spans="2:19" ht="58.25" customHeight="1" x14ac:dyDescent="0.35">
      <c r="B456" s="85"/>
      <c r="C456" s="85"/>
      <c r="D456" s="85"/>
      <c r="E456" s="86"/>
      <c r="F456" s="85"/>
      <c r="G456" s="85"/>
      <c r="H456" s="94"/>
      <c r="I456" s="85"/>
      <c r="J456" s="94"/>
      <c r="K456" s="85"/>
      <c r="L456" s="85"/>
      <c r="M456" s="87"/>
      <c r="N456" s="87"/>
      <c r="O456" s="87"/>
      <c r="P456" s="87"/>
      <c r="Q456" s="87"/>
      <c r="R456" s="87"/>
      <c r="S456" s="87"/>
    </row>
    <row r="457" spans="2:19" ht="58.25" customHeight="1" x14ac:dyDescent="0.35">
      <c r="B457" s="85"/>
      <c r="C457" s="85"/>
      <c r="D457" s="85"/>
      <c r="E457" s="86"/>
      <c r="F457" s="85"/>
      <c r="G457" s="85"/>
      <c r="H457" s="94"/>
      <c r="I457" s="85"/>
      <c r="J457" s="94"/>
      <c r="K457" s="85"/>
      <c r="L457" s="85"/>
      <c r="M457" s="87"/>
      <c r="N457" s="87"/>
      <c r="O457" s="87"/>
      <c r="P457" s="87"/>
      <c r="Q457" s="87"/>
      <c r="R457" s="87"/>
      <c r="S457" s="87"/>
    </row>
    <row r="458" spans="2:19" ht="58.25" customHeight="1" x14ac:dyDescent="0.35">
      <c r="B458" s="85"/>
      <c r="C458" s="85"/>
      <c r="D458" s="85"/>
      <c r="E458" s="86"/>
      <c r="F458" s="85"/>
      <c r="G458" s="85"/>
      <c r="H458" s="94"/>
      <c r="I458" s="85"/>
      <c r="J458" s="94"/>
      <c r="K458" s="85"/>
      <c r="L458" s="85"/>
      <c r="M458" s="87"/>
      <c r="N458" s="87"/>
      <c r="O458" s="87"/>
      <c r="P458" s="87"/>
      <c r="Q458" s="87"/>
      <c r="R458" s="87"/>
      <c r="S458" s="87"/>
    </row>
    <row r="459" spans="2:19" ht="58.25" customHeight="1" x14ac:dyDescent="0.35">
      <c r="B459" s="85"/>
      <c r="C459" s="85"/>
      <c r="D459" s="85"/>
      <c r="E459" s="86"/>
      <c r="F459" s="85"/>
      <c r="G459" s="85"/>
      <c r="H459" s="94"/>
      <c r="I459" s="85"/>
      <c r="J459" s="94"/>
      <c r="K459" s="85"/>
      <c r="L459" s="85"/>
      <c r="M459" s="87"/>
      <c r="N459" s="87"/>
      <c r="O459" s="87"/>
      <c r="P459" s="87"/>
      <c r="Q459" s="87"/>
      <c r="R459" s="87"/>
      <c r="S459" s="87"/>
    </row>
    <row r="460" spans="2:19" ht="58.25" customHeight="1" x14ac:dyDescent="0.35">
      <c r="B460" s="85"/>
      <c r="C460" s="85"/>
      <c r="D460" s="85"/>
      <c r="E460" s="86"/>
      <c r="F460" s="85"/>
      <c r="G460" s="85"/>
      <c r="H460" s="94"/>
      <c r="I460" s="85"/>
      <c r="J460" s="94"/>
      <c r="K460" s="85"/>
      <c r="L460" s="85"/>
      <c r="M460" s="87"/>
      <c r="N460" s="87"/>
      <c r="O460" s="87"/>
      <c r="P460" s="87"/>
      <c r="Q460" s="87"/>
      <c r="R460" s="87"/>
      <c r="S460" s="87"/>
    </row>
    <row r="461" spans="2:19" ht="58.25" customHeight="1" x14ac:dyDescent="0.35">
      <c r="B461" s="85"/>
      <c r="C461" s="85"/>
      <c r="D461" s="85"/>
      <c r="E461" s="86"/>
      <c r="F461" s="85"/>
      <c r="G461" s="85"/>
      <c r="H461" s="94"/>
      <c r="I461" s="85"/>
      <c r="J461" s="94"/>
      <c r="K461" s="85"/>
      <c r="L461" s="85"/>
      <c r="M461" s="87"/>
      <c r="N461" s="87"/>
      <c r="O461" s="87"/>
      <c r="P461" s="87"/>
      <c r="Q461" s="87"/>
      <c r="R461" s="87"/>
      <c r="S461" s="87"/>
    </row>
    <row r="462" spans="2:19" ht="58.25" customHeight="1" x14ac:dyDescent="0.35">
      <c r="B462" s="85"/>
      <c r="C462" s="85"/>
      <c r="D462" s="85"/>
      <c r="E462" s="86"/>
      <c r="F462" s="85"/>
      <c r="G462" s="85"/>
      <c r="H462" s="94"/>
      <c r="I462" s="85"/>
      <c r="J462" s="94"/>
      <c r="K462" s="85"/>
      <c r="L462" s="85"/>
      <c r="M462" s="87"/>
      <c r="N462" s="87"/>
      <c r="O462" s="87"/>
      <c r="P462" s="87"/>
      <c r="Q462" s="87"/>
      <c r="R462" s="87"/>
      <c r="S462" s="87"/>
    </row>
    <row r="463" spans="2:19" ht="58.25" customHeight="1" x14ac:dyDescent="0.35">
      <c r="B463" s="85"/>
      <c r="C463" s="85"/>
      <c r="D463" s="85"/>
      <c r="E463" s="86"/>
      <c r="F463" s="85"/>
      <c r="G463" s="85"/>
      <c r="H463" s="94"/>
      <c r="I463" s="85"/>
      <c r="J463" s="94"/>
      <c r="K463" s="85"/>
      <c r="L463" s="85"/>
      <c r="M463" s="87"/>
      <c r="N463" s="87"/>
      <c r="O463" s="87"/>
      <c r="P463" s="87"/>
      <c r="Q463" s="87"/>
      <c r="R463" s="87"/>
      <c r="S463" s="87"/>
    </row>
    <row r="464" spans="2:19" ht="58.25" customHeight="1" x14ac:dyDescent="0.35">
      <c r="B464" s="85"/>
      <c r="C464" s="85"/>
      <c r="D464" s="85"/>
      <c r="E464" s="86"/>
      <c r="F464" s="85"/>
      <c r="G464" s="85"/>
      <c r="H464" s="94"/>
      <c r="I464" s="85"/>
      <c r="J464" s="94"/>
      <c r="K464" s="85"/>
      <c r="L464" s="85"/>
      <c r="M464" s="87"/>
      <c r="N464" s="87"/>
      <c r="O464" s="87"/>
      <c r="P464" s="87"/>
      <c r="Q464" s="87"/>
      <c r="R464" s="87"/>
      <c r="S464" s="87"/>
    </row>
    <row r="465" spans="2:19" ht="58.25" customHeight="1" x14ac:dyDescent="0.35">
      <c r="B465" s="85"/>
      <c r="C465" s="85"/>
      <c r="D465" s="85"/>
      <c r="E465" s="86"/>
      <c r="F465" s="85"/>
      <c r="G465" s="85"/>
      <c r="H465" s="94"/>
      <c r="I465" s="85"/>
      <c r="J465" s="94"/>
      <c r="K465" s="85"/>
      <c r="L465" s="85"/>
      <c r="M465" s="87"/>
      <c r="N465" s="87"/>
      <c r="O465" s="87"/>
      <c r="P465" s="87"/>
      <c r="Q465" s="87"/>
      <c r="R465" s="87"/>
      <c r="S465" s="87"/>
    </row>
    <row r="466" spans="2:19" ht="58.25" customHeight="1" x14ac:dyDescent="0.35">
      <c r="B466" s="85"/>
      <c r="C466" s="85"/>
      <c r="D466" s="85"/>
      <c r="E466" s="86"/>
      <c r="F466" s="85"/>
      <c r="G466" s="85"/>
      <c r="H466" s="94"/>
      <c r="I466" s="85"/>
      <c r="J466" s="94"/>
      <c r="K466" s="85"/>
      <c r="L466" s="85"/>
      <c r="M466" s="87"/>
      <c r="N466" s="87"/>
      <c r="O466" s="87"/>
      <c r="P466" s="87"/>
      <c r="Q466" s="87"/>
      <c r="R466" s="87"/>
      <c r="S466" s="87"/>
    </row>
    <row r="467" spans="2:19" ht="58.25" customHeight="1" x14ac:dyDescent="0.35">
      <c r="B467" s="85"/>
      <c r="C467" s="85"/>
      <c r="D467" s="85"/>
      <c r="E467" s="86"/>
      <c r="F467" s="85"/>
      <c r="G467" s="85"/>
      <c r="H467" s="94"/>
      <c r="I467" s="85"/>
      <c r="J467" s="94"/>
      <c r="K467" s="85"/>
      <c r="L467" s="85"/>
      <c r="M467" s="87"/>
      <c r="N467" s="87"/>
      <c r="O467" s="87"/>
      <c r="P467" s="87"/>
      <c r="Q467" s="87"/>
      <c r="R467" s="87"/>
      <c r="S467" s="87"/>
    </row>
    <row r="468" spans="2:19" ht="58.25" customHeight="1" x14ac:dyDescent="0.35">
      <c r="B468" s="85"/>
      <c r="C468" s="85"/>
      <c r="D468" s="85"/>
      <c r="E468" s="86"/>
      <c r="F468" s="85"/>
      <c r="G468" s="85"/>
      <c r="H468" s="94"/>
      <c r="I468" s="85"/>
      <c r="J468" s="94"/>
      <c r="K468" s="85"/>
      <c r="L468" s="85"/>
      <c r="M468" s="87"/>
      <c r="N468" s="87"/>
      <c r="O468" s="87"/>
      <c r="P468" s="87"/>
      <c r="Q468" s="87"/>
      <c r="R468" s="87"/>
      <c r="S468" s="87"/>
    </row>
    <row r="469" spans="2:19" ht="58.25" customHeight="1" x14ac:dyDescent="0.35">
      <c r="B469" s="85"/>
      <c r="C469" s="85"/>
      <c r="D469" s="85"/>
      <c r="E469" s="86"/>
      <c r="F469" s="85"/>
      <c r="G469" s="85"/>
      <c r="H469" s="94"/>
      <c r="I469" s="85"/>
      <c r="J469" s="94"/>
      <c r="K469" s="85"/>
      <c r="L469" s="85"/>
      <c r="M469" s="87"/>
      <c r="N469" s="87"/>
      <c r="O469" s="87"/>
      <c r="P469" s="87"/>
      <c r="Q469" s="87"/>
      <c r="R469" s="87"/>
      <c r="S469" s="87"/>
    </row>
    <row r="470" spans="2:19" ht="58.25" customHeight="1" x14ac:dyDescent="0.35">
      <c r="B470" s="85"/>
      <c r="C470" s="85"/>
      <c r="D470" s="85"/>
      <c r="E470" s="86"/>
      <c r="F470" s="85"/>
      <c r="G470" s="85"/>
      <c r="H470" s="94"/>
      <c r="I470" s="85"/>
      <c r="J470" s="94"/>
      <c r="K470" s="85"/>
      <c r="L470" s="85"/>
      <c r="M470" s="87"/>
      <c r="N470" s="87"/>
      <c r="O470" s="87"/>
      <c r="P470" s="87"/>
      <c r="Q470" s="87"/>
      <c r="R470" s="87"/>
      <c r="S470" s="87"/>
    </row>
    <row r="471" spans="2:19" ht="58.25" customHeight="1" x14ac:dyDescent="0.35">
      <c r="B471" s="85"/>
      <c r="C471" s="85"/>
      <c r="D471" s="85"/>
      <c r="E471" s="86"/>
      <c r="F471" s="85"/>
      <c r="G471" s="85"/>
      <c r="H471" s="94"/>
      <c r="I471" s="85"/>
      <c r="J471" s="94"/>
      <c r="K471" s="85"/>
      <c r="L471" s="85"/>
      <c r="M471" s="87"/>
      <c r="N471" s="87"/>
      <c r="O471" s="87"/>
      <c r="P471" s="87"/>
      <c r="Q471" s="87"/>
      <c r="R471" s="87"/>
      <c r="S471" s="87"/>
    </row>
    <row r="472" spans="2:19" ht="58.25" customHeight="1" x14ac:dyDescent="0.35">
      <c r="B472" s="85"/>
      <c r="C472" s="85"/>
      <c r="D472" s="85"/>
      <c r="E472" s="86"/>
      <c r="F472" s="85"/>
      <c r="G472" s="85"/>
      <c r="H472" s="94"/>
      <c r="I472" s="85"/>
      <c r="J472" s="94"/>
      <c r="K472" s="85"/>
      <c r="L472" s="85"/>
      <c r="M472" s="87"/>
      <c r="N472" s="87"/>
      <c r="O472" s="87"/>
      <c r="P472" s="87"/>
      <c r="Q472" s="87"/>
      <c r="R472" s="87"/>
      <c r="S472" s="87"/>
    </row>
    <row r="473" spans="2:19" ht="58.25" customHeight="1" x14ac:dyDescent="0.35">
      <c r="B473" s="85"/>
      <c r="C473" s="85"/>
      <c r="D473" s="85"/>
      <c r="E473" s="86"/>
      <c r="F473" s="85"/>
      <c r="G473" s="85"/>
      <c r="H473" s="94"/>
      <c r="I473" s="85"/>
      <c r="J473" s="94"/>
      <c r="K473" s="85"/>
      <c r="L473" s="85"/>
      <c r="M473" s="87"/>
      <c r="N473" s="87"/>
      <c r="O473" s="87"/>
      <c r="P473" s="87"/>
      <c r="Q473" s="87"/>
      <c r="R473" s="87"/>
      <c r="S473" s="87"/>
    </row>
    <row r="474" spans="2:19" ht="58.25" customHeight="1" x14ac:dyDescent="0.35">
      <c r="B474" s="85"/>
      <c r="C474" s="85"/>
      <c r="D474" s="85"/>
      <c r="E474" s="86"/>
      <c r="F474" s="85"/>
      <c r="G474" s="85"/>
      <c r="H474" s="94"/>
      <c r="I474" s="85"/>
      <c r="J474" s="94"/>
      <c r="K474" s="85"/>
      <c r="L474" s="85"/>
      <c r="M474" s="87"/>
      <c r="N474" s="87"/>
      <c r="O474" s="87"/>
      <c r="P474" s="87"/>
      <c r="Q474" s="87"/>
      <c r="R474" s="87"/>
      <c r="S474" s="87"/>
    </row>
    <row r="475" spans="2:19" ht="58.25" customHeight="1" x14ac:dyDescent="0.35">
      <c r="B475" s="85"/>
      <c r="C475" s="85"/>
      <c r="D475" s="85"/>
      <c r="E475" s="86"/>
      <c r="F475" s="85"/>
      <c r="G475" s="85"/>
      <c r="H475" s="94"/>
      <c r="I475" s="85"/>
      <c r="J475" s="94"/>
      <c r="K475" s="85"/>
      <c r="L475" s="85"/>
      <c r="M475" s="87"/>
      <c r="N475" s="87"/>
      <c r="O475" s="87"/>
      <c r="P475" s="87"/>
      <c r="Q475" s="87"/>
      <c r="R475" s="87"/>
      <c r="S475" s="87"/>
    </row>
    <row r="476" spans="2:19" ht="58.25" customHeight="1" x14ac:dyDescent="0.35">
      <c r="B476" s="85"/>
      <c r="C476" s="85"/>
      <c r="D476" s="85"/>
      <c r="E476" s="86"/>
      <c r="F476" s="85"/>
      <c r="G476" s="85"/>
      <c r="H476" s="94"/>
      <c r="I476" s="85"/>
      <c r="J476" s="94"/>
      <c r="K476" s="85"/>
      <c r="L476" s="85"/>
      <c r="M476" s="87"/>
      <c r="N476" s="87"/>
      <c r="O476" s="87"/>
      <c r="P476" s="87"/>
      <c r="Q476" s="87"/>
      <c r="R476" s="87"/>
      <c r="S476" s="87"/>
    </row>
    <row r="477" spans="2:19" ht="58.25" customHeight="1" x14ac:dyDescent="0.35">
      <c r="B477" s="85"/>
      <c r="C477" s="85"/>
      <c r="D477" s="85"/>
      <c r="E477" s="86"/>
      <c r="F477" s="85"/>
      <c r="G477" s="85"/>
      <c r="H477" s="94"/>
      <c r="I477" s="85"/>
      <c r="J477" s="94"/>
      <c r="K477" s="85"/>
      <c r="L477" s="85"/>
      <c r="M477" s="87"/>
      <c r="N477" s="87"/>
      <c r="O477" s="87"/>
      <c r="P477" s="87"/>
      <c r="Q477" s="87"/>
      <c r="R477" s="87"/>
      <c r="S477" s="87"/>
    </row>
    <row r="478" spans="2:19" ht="58.25" customHeight="1" x14ac:dyDescent="0.35">
      <c r="B478" s="85"/>
      <c r="C478" s="85"/>
      <c r="D478" s="85"/>
      <c r="E478" s="86"/>
      <c r="F478" s="85"/>
      <c r="G478" s="85"/>
      <c r="H478" s="94"/>
      <c r="I478" s="85"/>
      <c r="J478" s="94"/>
      <c r="K478" s="85"/>
      <c r="L478" s="85"/>
      <c r="M478" s="87"/>
      <c r="N478" s="87"/>
      <c r="O478" s="87"/>
      <c r="P478" s="87"/>
      <c r="Q478" s="87"/>
      <c r="R478" s="87"/>
      <c r="S478" s="87"/>
    </row>
    <row r="479" spans="2:19" ht="58.25" customHeight="1" x14ac:dyDescent="0.35">
      <c r="B479" s="85"/>
      <c r="C479" s="85"/>
      <c r="D479" s="85"/>
      <c r="E479" s="86"/>
      <c r="F479" s="85"/>
      <c r="G479" s="85"/>
      <c r="H479" s="94"/>
      <c r="I479" s="85"/>
      <c r="J479" s="94"/>
      <c r="K479" s="85"/>
      <c r="L479" s="85"/>
      <c r="M479" s="87"/>
      <c r="N479" s="87"/>
      <c r="O479" s="87"/>
      <c r="P479" s="87"/>
      <c r="Q479" s="87"/>
      <c r="R479" s="87"/>
      <c r="S479" s="87"/>
    </row>
    <row r="480" spans="2:19" ht="58.25" customHeight="1" x14ac:dyDescent="0.35">
      <c r="B480" s="85"/>
      <c r="C480" s="85"/>
      <c r="D480" s="85"/>
      <c r="E480" s="86"/>
      <c r="F480" s="85"/>
      <c r="G480" s="85"/>
      <c r="H480" s="94"/>
      <c r="I480" s="85"/>
      <c r="J480" s="94"/>
      <c r="K480" s="85"/>
      <c r="L480" s="85"/>
      <c r="M480" s="87"/>
      <c r="N480" s="87"/>
      <c r="O480" s="87"/>
      <c r="P480" s="87"/>
      <c r="Q480" s="87"/>
      <c r="R480" s="87"/>
      <c r="S480" s="87"/>
    </row>
    <row r="481" spans="2:19" ht="58.25" customHeight="1" x14ac:dyDescent="0.35">
      <c r="B481" s="85"/>
      <c r="C481" s="85"/>
      <c r="D481" s="85"/>
      <c r="E481" s="86"/>
      <c r="F481" s="85"/>
      <c r="G481" s="85"/>
      <c r="H481" s="94"/>
      <c r="I481" s="85"/>
      <c r="J481" s="94"/>
      <c r="K481" s="85"/>
      <c r="L481" s="85"/>
      <c r="M481" s="87"/>
      <c r="N481" s="87"/>
      <c r="O481" s="87"/>
      <c r="P481" s="87"/>
      <c r="Q481" s="87"/>
      <c r="R481" s="87"/>
      <c r="S481" s="87"/>
    </row>
    <row r="482" spans="2:19" ht="58.25" customHeight="1" x14ac:dyDescent="0.35">
      <c r="B482" s="85"/>
      <c r="C482" s="85"/>
      <c r="D482" s="85"/>
      <c r="E482" s="86"/>
      <c r="F482" s="85"/>
      <c r="G482" s="85"/>
      <c r="H482" s="94"/>
      <c r="I482" s="85"/>
      <c r="J482" s="94"/>
      <c r="K482" s="85"/>
      <c r="L482" s="85"/>
      <c r="M482" s="87"/>
      <c r="N482" s="87"/>
      <c r="O482" s="87"/>
      <c r="P482" s="87"/>
      <c r="Q482" s="87"/>
      <c r="R482" s="87"/>
      <c r="S482" s="87"/>
    </row>
    <row r="483" spans="2:19" ht="58.25" customHeight="1" x14ac:dyDescent="0.35">
      <c r="B483" s="85"/>
      <c r="C483" s="85"/>
      <c r="D483" s="85"/>
      <c r="E483" s="86"/>
      <c r="F483" s="85"/>
      <c r="G483" s="85"/>
      <c r="H483" s="94"/>
      <c r="I483" s="85"/>
      <c r="J483" s="94"/>
      <c r="K483" s="85"/>
      <c r="L483" s="85"/>
      <c r="M483" s="87"/>
      <c r="N483" s="87"/>
      <c r="O483" s="87"/>
      <c r="P483" s="87"/>
      <c r="Q483" s="87"/>
      <c r="R483" s="87"/>
      <c r="S483" s="87"/>
    </row>
    <row r="484" spans="2:19" ht="58.25" customHeight="1" x14ac:dyDescent="0.35">
      <c r="B484" s="85"/>
      <c r="C484" s="85"/>
      <c r="D484" s="85"/>
      <c r="E484" s="86"/>
      <c r="F484" s="85"/>
      <c r="G484" s="85"/>
      <c r="H484" s="94"/>
      <c r="I484" s="85"/>
      <c r="J484" s="94"/>
      <c r="K484" s="85"/>
      <c r="L484" s="85"/>
      <c r="M484" s="87"/>
      <c r="N484" s="87"/>
      <c r="O484" s="87"/>
      <c r="P484" s="87"/>
      <c r="Q484" s="87"/>
      <c r="R484" s="87"/>
      <c r="S484" s="87"/>
    </row>
    <row r="485" spans="2:19" ht="58.25" customHeight="1" x14ac:dyDescent="0.35">
      <c r="B485" s="85"/>
      <c r="C485" s="85"/>
      <c r="D485" s="85"/>
      <c r="E485" s="86"/>
      <c r="F485" s="85"/>
      <c r="G485" s="85"/>
      <c r="H485" s="94"/>
      <c r="I485" s="85"/>
      <c r="J485" s="94"/>
      <c r="K485" s="85"/>
      <c r="L485" s="85"/>
      <c r="M485" s="87"/>
      <c r="N485" s="87"/>
      <c r="O485" s="87"/>
      <c r="P485" s="87"/>
      <c r="Q485" s="87"/>
      <c r="R485" s="87"/>
      <c r="S485" s="87"/>
    </row>
    <row r="486" spans="2:19" ht="58.25" customHeight="1" x14ac:dyDescent="0.35">
      <c r="B486" s="85"/>
      <c r="C486" s="85"/>
      <c r="D486" s="85"/>
      <c r="E486" s="86"/>
      <c r="F486" s="85"/>
      <c r="G486" s="85"/>
      <c r="H486" s="94"/>
      <c r="I486" s="85"/>
      <c r="J486" s="94"/>
      <c r="K486" s="85"/>
      <c r="L486" s="85"/>
      <c r="M486" s="87"/>
      <c r="N486" s="87"/>
      <c r="O486" s="87"/>
      <c r="P486" s="87"/>
      <c r="Q486" s="87"/>
      <c r="R486" s="87"/>
      <c r="S486" s="87"/>
    </row>
    <row r="487" spans="2:19" ht="58.25" customHeight="1" x14ac:dyDescent="0.35">
      <c r="B487" s="85"/>
      <c r="C487" s="85"/>
      <c r="D487" s="85"/>
      <c r="E487" s="86"/>
      <c r="F487" s="85"/>
      <c r="G487" s="85"/>
      <c r="H487" s="94"/>
      <c r="I487" s="85"/>
      <c r="J487" s="94"/>
      <c r="K487" s="85"/>
      <c r="L487" s="85"/>
      <c r="M487" s="87"/>
      <c r="N487" s="87"/>
      <c r="O487" s="87"/>
      <c r="P487" s="87"/>
      <c r="Q487" s="87"/>
      <c r="R487" s="87"/>
      <c r="S487" s="87"/>
    </row>
    <row r="488" spans="2:19" ht="58.25" customHeight="1" x14ac:dyDescent="0.35">
      <c r="B488" s="85"/>
      <c r="C488" s="85"/>
      <c r="D488" s="85"/>
      <c r="E488" s="86"/>
      <c r="F488" s="85"/>
      <c r="G488" s="85"/>
      <c r="H488" s="94"/>
      <c r="I488" s="85"/>
      <c r="J488" s="94"/>
      <c r="K488" s="85"/>
      <c r="L488" s="85"/>
      <c r="M488" s="87"/>
      <c r="N488" s="87"/>
      <c r="O488" s="87"/>
      <c r="P488" s="87"/>
      <c r="Q488" s="87"/>
      <c r="R488" s="87"/>
      <c r="S488" s="87"/>
    </row>
    <row r="489" spans="2:19" ht="58.25" customHeight="1" x14ac:dyDescent="0.35">
      <c r="B489" s="85"/>
      <c r="C489" s="85"/>
      <c r="D489" s="85"/>
      <c r="E489" s="86"/>
      <c r="F489" s="85"/>
      <c r="G489" s="85"/>
      <c r="H489" s="94"/>
      <c r="I489" s="85"/>
      <c r="J489" s="94"/>
      <c r="K489" s="85"/>
      <c r="L489" s="85"/>
      <c r="M489" s="87"/>
      <c r="N489" s="87"/>
      <c r="O489" s="87"/>
      <c r="P489" s="87"/>
      <c r="Q489" s="87"/>
      <c r="R489" s="87"/>
      <c r="S489" s="87"/>
    </row>
    <row r="490" spans="2:19" ht="58.25" customHeight="1" x14ac:dyDescent="0.35">
      <c r="B490" s="85"/>
      <c r="C490" s="85"/>
      <c r="D490" s="85"/>
      <c r="E490" s="86"/>
      <c r="F490" s="85"/>
      <c r="G490" s="85"/>
      <c r="H490" s="94"/>
      <c r="I490" s="85"/>
      <c r="J490" s="94"/>
      <c r="K490" s="85"/>
      <c r="L490" s="85"/>
      <c r="M490" s="87"/>
      <c r="N490" s="87"/>
      <c r="O490" s="87"/>
      <c r="P490" s="87"/>
      <c r="Q490" s="87"/>
      <c r="R490" s="87"/>
      <c r="S490" s="87"/>
    </row>
    <row r="491" spans="2:19" ht="58.25" customHeight="1" x14ac:dyDescent="0.35">
      <c r="B491" s="85"/>
      <c r="C491" s="85"/>
      <c r="D491" s="85"/>
      <c r="E491" s="86"/>
      <c r="F491" s="85"/>
      <c r="G491" s="85"/>
      <c r="H491" s="94"/>
      <c r="I491" s="85"/>
      <c r="J491" s="94"/>
      <c r="K491" s="85"/>
      <c r="L491" s="85"/>
      <c r="M491" s="87"/>
      <c r="N491" s="87"/>
      <c r="O491" s="87"/>
      <c r="P491" s="87"/>
      <c r="Q491" s="87"/>
      <c r="R491" s="87"/>
      <c r="S491" s="87"/>
    </row>
    <row r="492" spans="2:19" ht="58.25" customHeight="1" x14ac:dyDescent="0.35">
      <c r="B492" s="85"/>
      <c r="C492" s="85"/>
      <c r="D492" s="85"/>
      <c r="E492" s="86"/>
      <c r="F492" s="85"/>
      <c r="G492" s="85"/>
      <c r="H492" s="94"/>
      <c r="I492" s="85"/>
      <c r="J492" s="94"/>
      <c r="K492" s="85"/>
      <c r="L492" s="85"/>
      <c r="M492" s="87"/>
      <c r="N492" s="87"/>
      <c r="O492" s="87"/>
      <c r="P492" s="87"/>
      <c r="Q492" s="87"/>
      <c r="R492" s="87"/>
      <c r="S492" s="87"/>
    </row>
    <row r="493" spans="2:19" ht="58.25" customHeight="1" x14ac:dyDescent="0.35">
      <c r="B493" s="85"/>
      <c r="C493" s="85"/>
      <c r="D493" s="85"/>
      <c r="E493" s="86"/>
      <c r="F493" s="85"/>
      <c r="G493" s="85"/>
      <c r="H493" s="94"/>
      <c r="I493" s="85"/>
      <c r="J493" s="94"/>
      <c r="K493" s="85"/>
      <c r="L493" s="85"/>
      <c r="M493" s="87"/>
      <c r="N493" s="87"/>
      <c r="O493" s="87"/>
      <c r="P493" s="87"/>
      <c r="Q493" s="87"/>
      <c r="R493" s="87"/>
      <c r="S493" s="87"/>
    </row>
    <row r="494" spans="2:19" ht="58.25" customHeight="1" x14ac:dyDescent="0.35">
      <c r="B494" s="85"/>
      <c r="C494" s="85"/>
      <c r="D494" s="85"/>
      <c r="E494" s="86"/>
      <c r="F494" s="85"/>
      <c r="G494" s="85"/>
      <c r="H494" s="94"/>
      <c r="I494" s="85"/>
      <c r="J494" s="94"/>
      <c r="K494" s="85"/>
      <c r="L494" s="85"/>
      <c r="M494" s="87"/>
      <c r="N494" s="87"/>
      <c r="O494" s="87"/>
      <c r="P494" s="87"/>
      <c r="Q494" s="87"/>
      <c r="R494" s="87"/>
      <c r="S494" s="87"/>
    </row>
    <row r="495" spans="2:19" ht="58.25" customHeight="1" x14ac:dyDescent="0.35">
      <c r="B495" s="85"/>
      <c r="C495" s="85"/>
      <c r="D495" s="85"/>
      <c r="E495" s="86"/>
      <c r="F495" s="85"/>
      <c r="G495" s="85"/>
      <c r="H495" s="94"/>
      <c r="I495" s="85"/>
      <c r="J495" s="94"/>
      <c r="K495" s="85"/>
      <c r="L495" s="85"/>
      <c r="M495" s="87"/>
      <c r="N495" s="87"/>
      <c r="O495" s="87"/>
      <c r="P495" s="87"/>
      <c r="Q495" s="87"/>
      <c r="R495" s="87"/>
      <c r="S495" s="87"/>
    </row>
    <row r="496" spans="2:19" ht="58.25" customHeight="1" x14ac:dyDescent="0.35">
      <c r="B496" s="85"/>
      <c r="C496" s="85"/>
      <c r="D496" s="85"/>
      <c r="E496" s="86"/>
      <c r="F496" s="85"/>
      <c r="G496" s="85"/>
      <c r="H496" s="94"/>
      <c r="I496" s="85"/>
      <c r="J496" s="94"/>
      <c r="K496" s="85"/>
      <c r="L496" s="85"/>
      <c r="M496" s="87"/>
      <c r="N496" s="87"/>
      <c r="O496" s="87"/>
      <c r="P496" s="87"/>
      <c r="Q496" s="87"/>
      <c r="R496" s="87"/>
      <c r="S496" s="87"/>
    </row>
    <row r="497" spans="2:19" ht="58.25" customHeight="1" x14ac:dyDescent="0.35">
      <c r="B497" s="85"/>
      <c r="C497" s="85"/>
      <c r="D497" s="85"/>
      <c r="E497" s="86"/>
      <c r="F497" s="85"/>
      <c r="G497" s="85"/>
      <c r="H497" s="94"/>
      <c r="I497" s="85"/>
      <c r="J497" s="94"/>
      <c r="K497" s="85"/>
      <c r="L497" s="85"/>
      <c r="M497" s="87"/>
      <c r="N497" s="87"/>
      <c r="O497" s="87"/>
      <c r="P497" s="87"/>
      <c r="Q497" s="87"/>
      <c r="R497" s="87"/>
      <c r="S497" s="87"/>
    </row>
    <row r="498" spans="2:19" ht="58.25" customHeight="1" x14ac:dyDescent="0.35">
      <c r="B498" s="85"/>
      <c r="C498" s="85"/>
      <c r="D498" s="85"/>
      <c r="E498" s="86"/>
      <c r="F498" s="85"/>
      <c r="G498" s="85"/>
      <c r="H498" s="94"/>
      <c r="I498" s="85"/>
      <c r="J498" s="94"/>
      <c r="K498" s="85"/>
      <c r="L498" s="85"/>
      <c r="M498" s="87"/>
      <c r="N498" s="87"/>
      <c r="O498" s="87"/>
      <c r="P498" s="87"/>
      <c r="Q498" s="87"/>
      <c r="R498" s="87"/>
      <c r="S498" s="87"/>
    </row>
    <row r="499" spans="2:19" ht="58.25" customHeight="1" x14ac:dyDescent="0.35">
      <c r="B499" s="85"/>
      <c r="C499" s="85"/>
      <c r="D499" s="85"/>
      <c r="E499" s="86"/>
      <c r="F499" s="85"/>
      <c r="G499" s="85"/>
      <c r="H499" s="94"/>
      <c r="I499" s="85"/>
      <c r="J499" s="94"/>
      <c r="K499" s="85"/>
      <c r="L499" s="85"/>
      <c r="M499" s="87"/>
      <c r="N499" s="87"/>
      <c r="O499" s="87"/>
      <c r="P499" s="87"/>
      <c r="Q499" s="87"/>
      <c r="R499" s="87"/>
      <c r="S499" s="87"/>
    </row>
    <row r="500" spans="2:19" ht="58.25" customHeight="1" x14ac:dyDescent="0.35">
      <c r="B500" s="85"/>
      <c r="C500" s="85"/>
      <c r="D500" s="85"/>
      <c r="E500" s="86"/>
      <c r="F500" s="85"/>
      <c r="G500" s="85"/>
      <c r="H500" s="94"/>
      <c r="I500" s="85"/>
      <c r="J500" s="94"/>
      <c r="K500" s="85"/>
      <c r="L500" s="85"/>
      <c r="M500" s="87"/>
      <c r="N500" s="87"/>
      <c r="O500" s="87"/>
      <c r="P500" s="87"/>
      <c r="Q500" s="87"/>
      <c r="R500" s="87"/>
      <c r="S500" s="87"/>
    </row>
  </sheetData>
  <sheetProtection algorithmName="SHA-512" hashValue="yHdFNWpz+ZMaRyDj/OypSwFEybjTlMnpSr0BGIyNQ/Mo7fj5sBdpTLZmDIz7zbBxWElqMqBorXnr3IYfDofzqw==" saltValue="YWTcjESyXlHBayroM3KE0A==" spinCount="100000" sheet="1"/>
  <mergeCells count="2">
    <mergeCell ref="E2:H2"/>
    <mergeCell ref="E3:H3"/>
  </mergeCells>
  <pageMargins left="0.7" right="0.7" top="0.75" bottom="0.75" header="0.3" footer="0.3"/>
  <pageSetup paperSize="9" scale="2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'Lista de IP'!$A$2:$A$56</xm:f>
          </x14:formula1>
          <xm:sqref>E3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327B-00C9-4532-9CBA-061CB8B263A8}">
  <dimension ref="A1:AH480"/>
  <sheetViews>
    <sheetView zoomScale="90" zoomScaleNormal="90" workbookViewId="0">
      <pane xSplit="6" ySplit="1" topLeftCell="K116" activePane="bottomRight" state="frozen"/>
      <selection pane="topRight" activeCell="G1" sqref="G1"/>
      <selection pane="bottomLeft" activeCell="A2" sqref="A2"/>
      <selection pane="bottomRight" activeCell="L486" sqref="L486"/>
    </sheetView>
  </sheetViews>
  <sheetFormatPr defaultColWidth="9" defaultRowHeight="12.5" x14ac:dyDescent="0.35"/>
  <cols>
    <col min="1" max="1" width="11" style="11" customWidth="1"/>
    <col min="2" max="2" width="34.1796875" style="10" customWidth="1"/>
    <col min="3" max="3" width="14.81640625" style="9" customWidth="1"/>
    <col min="4" max="4" width="15.1796875" style="10" customWidth="1"/>
    <col min="5" max="5" width="10.1796875" style="9" customWidth="1"/>
    <col min="6" max="6" width="48.81640625" style="11" customWidth="1"/>
    <col min="7" max="7" width="13.1796875" style="9" bestFit="1" customWidth="1"/>
    <col min="8" max="8" width="12" style="9" customWidth="1"/>
    <col min="9" max="9" width="18.1796875" style="9" bestFit="1" customWidth="1"/>
    <col min="10" max="10" width="12.26953125" style="11" customWidth="1"/>
    <col min="11" max="11" width="18" style="12" customWidth="1"/>
    <col min="12" max="12" width="21" style="9" customWidth="1"/>
    <col min="13" max="13" width="24.26953125" style="9" customWidth="1"/>
    <col min="14" max="14" width="13.26953125" style="9" customWidth="1"/>
    <col min="15" max="15" width="14" style="9" customWidth="1"/>
    <col min="16" max="16" width="15" style="9" customWidth="1"/>
    <col min="17" max="17" width="23.81640625" style="9" customWidth="1"/>
    <col min="18" max="18" width="12.26953125" style="9" customWidth="1"/>
    <col min="19" max="19" width="12.81640625" style="9" customWidth="1"/>
    <col min="20" max="20" width="13.81640625" style="9" customWidth="1"/>
    <col min="21" max="21" width="17" style="9" customWidth="1"/>
    <col min="22" max="22" width="15.26953125" style="9" customWidth="1"/>
    <col min="23" max="23" width="14" style="9" customWidth="1"/>
    <col min="24" max="24" width="14.453125" style="9" customWidth="1"/>
    <col min="25" max="25" width="14" style="9" customWidth="1"/>
    <col min="26" max="26" width="14.26953125" style="9" customWidth="1"/>
    <col min="27" max="27" width="26.1796875" style="10" customWidth="1"/>
    <col min="28" max="28" width="21.26953125" style="10" customWidth="1"/>
    <col min="29" max="29" width="43.453125" style="8" customWidth="1"/>
    <col min="30" max="38" width="11" style="8" customWidth="1"/>
    <col min="39" max="16384" width="9" style="8"/>
  </cols>
  <sheetData>
    <row r="1" spans="1:34" s="7" customFormat="1" ht="26" x14ac:dyDescent="0.35">
      <c r="A1" s="16" t="s">
        <v>0</v>
      </c>
      <c r="B1" s="13" t="s">
        <v>1</v>
      </c>
      <c r="C1" s="13" t="s">
        <v>2</v>
      </c>
      <c r="D1" s="13" t="s">
        <v>3</v>
      </c>
      <c r="E1" s="13" t="s">
        <v>4</v>
      </c>
      <c r="F1" s="13" t="s">
        <v>5</v>
      </c>
      <c r="G1" s="13" t="s">
        <v>6</v>
      </c>
      <c r="H1" s="13" t="s">
        <v>7</v>
      </c>
      <c r="I1" s="13" t="s">
        <v>8</v>
      </c>
      <c r="J1" s="13" t="s">
        <v>9</v>
      </c>
      <c r="K1" s="14" t="s">
        <v>10</v>
      </c>
      <c r="L1" s="13" t="s">
        <v>1231</v>
      </c>
      <c r="M1" s="13" t="s">
        <v>11</v>
      </c>
      <c r="N1" s="13" t="s">
        <v>12</v>
      </c>
      <c r="O1" s="13" t="s">
        <v>13</v>
      </c>
      <c r="P1" s="13" t="s">
        <v>14</v>
      </c>
      <c r="Q1" s="13" t="s">
        <v>15</v>
      </c>
      <c r="R1" s="13" t="s">
        <v>16</v>
      </c>
      <c r="S1" s="13" t="s">
        <v>17</v>
      </c>
      <c r="T1" s="13" t="s">
        <v>18</v>
      </c>
      <c r="U1" s="13" t="s">
        <v>1240</v>
      </c>
      <c r="V1" s="13" t="s">
        <v>1241</v>
      </c>
      <c r="W1" s="13" t="s">
        <v>1242</v>
      </c>
      <c r="X1" s="13" t="s">
        <v>1243</v>
      </c>
      <c r="Y1" s="13" t="s">
        <v>1244</v>
      </c>
      <c r="Z1" s="13" t="s">
        <v>1245</v>
      </c>
      <c r="AA1" s="13" t="s">
        <v>19</v>
      </c>
      <c r="AB1" s="13" t="s">
        <v>20</v>
      </c>
      <c r="AC1" s="15" t="s">
        <v>21</v>
      </c>
      <c r="AD1" s="15" t="s">
        <v>22</v>
      </c>
      <c r="AE1" s="15" t="s">
        <v>23</v>
      </c>
      <c r="AF1" s="15" t="s">
        <v>24</v>
      </c>
      <c r="AG1" s="15" t="s">
        <v>25</v>
      </c>
      <c r="AH1" s="15" t="s">
        <v>26</v>
      </c>
    </row>
    <row r="2" spans="1:34" ht="25" hidden="1" x14ac:dyDescent="0.35">
      <c r="A2" s="43" t="s">
        <v>27</v>
      </c>
      <c r="B2" s="44" t="s">
        <v>28</v>
      </c>
      <c r="C2" s="45"/>
      <c r="D2" s="44"/>
      <c r="E2" s="45">
        <v>1</v>
      </c>
      <c r="F2" s="44" t="s">
        <v>29</v>
      </c>
      <c r="G2" s="45" t="s">
        <v>30</v>
      </c>
      <c r="H2" s="45" t="s">
        <v>31</v>
      </c>
      <c r="I2" s="45">
        <v>1.1299999999999999</v>
      </c>
      <c r="J2" s="45">
        <v>2030</v>
      </c>
      <c r="K2" s="46">
        <v>1.36</v>
      </c>
      <c r="L2" s="45" t="s">
        <v>32</v>
      </c>
      <c r="M2" s="45" t="s">
        <v>33</v>
      </c>
      <c r="N2" s="45" t="s">
        <v>34</v>
      </c>
      <c r="O2" s="45" t="s">
        <v>35</v>
      </c>
      <c r="P2" s="45"/>
      <c r="Q2" s="47" t="s">
        <v>36</v>
      </c>
      <c r="R2" s="45" t="s">
        <v>37</v>
      </c>
      <c r="S2" s="45"/>
      <c r="T2" s="47"/>
      <c r="U2" s="45">
        <v>2023</v>
      </c>
      <c r="V2" s="45">
        <v>1.19</v>
      </c>
      <c r="W2" s="45">
        <v>2025</v>
      </c>
      <c r="X2" s="45">
        <v>1.26</v>
      </c>
      <c r="Y2" s="45">
        <v>2027</v>
      </c>
      <c r="Z2" s="45">
        <v>1.31</v>
      </c>
      <c r="AA2" s="44" t="s">
        <v>38</v>
      </c>
      <c r="AB2" s="44" t="s">
        <v>39</v>
      </c>
      <c r="AC2" s="48"/>
      <c r="AD2" s="48" t="str">
        <f>IF(Tabela13[[#This Row],[ID_IPs_associados]]="","",IFERROR(TRIM(INDEX(_xlfn.TEXTSPLIT(Tabela13[[#This Row],[ID_IPs_associados]],"|"),1,1)),""))</f>
        <v/>
      </c>
      <c r="AE2" s="48" t="str">
        <f>IF(Tabela13[[#This Row],[ID_IPs_associados]]="","",IFERROR(TRIM(INDEX(_xlfn.TEXTSPLIT(Tabela13[[#This Row],[ID_IPs_associados]],"|"),1,2)),""))</f>
        <v/>
      </c>
      <c r="AF2" s="48" t="str">
        <f>IF(Tabela13[[#This Row],[ID_IPs_associados]]="","",IFERROR(TRIM(INDEX(_xlfn.TEXTSPLIT(Tabela13[[#This Row],[ID_IPs_associados]],"|"),1,3)),""))</f>
        <v/>
      </c>
      <c r="AG2" s="48" t="str">
        <f>IF(Tabela13[[#This Row],[ID_IPs_associados]]="","",IFERROR(TRIM(INDEX(_xlfn.TEXTSPLIT(Tabela13[[#This Row],[ID_IPs_associados]],"|"),1,4)),""))</f>
        <v/>
      </c>
      <c r="AH2" s="48" t="str">
        <f>IF(Tabela13[[#This Row],[ID_IPs_associados]]="","",IFERROR(TRIM(INDEX(_xlfn.TEXTSPLIT(Tabela13[[#This Row],[ID_IPs_associados]],"|"),1,5)),""))</f>
        <v/>
      </c>
    </row>
    <row r="3" spans="1:34" ht="50" hidden="1" x14ac:dyDescent="0.35">
      <c r="A3" s="43" t="s">
        <v>27</v>
      </c>
      <c r="B3" s="44" t="s">
        <v>28</v>
      </c>
      <c r="C3" s="45"/>
      <c r="D3" s="44"/>
      <c r="E3" s="45">
        <v>2</v>
      </c>
      <c r="F3" s="44" t="s">
        <v>40</v>
      </c>
      <c r="G3" s="45" t="s">
        <v>41</v>
      </c>
      <c r="H3" s="45" t="s">
        <v>42</v>
      </c>
      <c r="I3" s="45">
        <v>72.2</v>
      </c>
      <c r="J3" s="45">
        <v>2030</v>
      </c>
      <c r="K3" s="49">
        <v>80</v>
      </c>
      <c r="L3" s="45" t="s">
        <v>43</v>
      </c>
      <c r="M3" s="45" t="s">
        <v>44</v>
      </c>
      <c r="N3" s="45" t="s">
        <v>34</v>
      </c>
      <c r="O3" s="45" t="s">
        <v>35</v>
      </c>
      <c r="P3" s="45"/>
      <c r="Q3" s="47"/>
      <c r="R3" s="45" t="s">
        <v>45</v>
      </c>
      <c r="S3" s="47"/>
      <c r="T3" s="47"/>
      <c r="U3" s="45">
        <v>2023</v>
      </c>
      <c r="V3" s="45">
        <v>74</v>
      </c>
      <c r="W3" s="45">
        <v>2025</v>
      </c>
      <c r="X3" s="45">
        <v>77</v>
      </c>
      <c r="Y3" s="45">
        <v>2027</v>
      </c>
      <c r="Z3" s="45">
        <v>79</v>
      </c>
      <c r="AA3" s="44" t="s">
        <v>46</v>
      </c>
      <c r="AB3" s="44" t="s">
        <v>47</v>
      </c>
      <c r="AC3" s="48"/>
      <c r="AD3" s="48" t="str">
        <f>IF(Tabela13[[#This Row],[ID_IPs_associados]]="","",IFERROR(TRIM(INDEX(_xlfn.TEXTSPLIT(Tabela13[[#This Row],[ID_IPs_associados]],"|"),1,1)),""))</f>
        <v/>
      </c>
      <c r="AE3" s="48" t="str">
        <f>IF(Tabela13[[#This Row],[ID_IPs_associados]]="","",IFERROR(TRIM(INDEX(_xlfn.TEXTSPLIT(Tabela13[[#This Row],[ID_IPs_associados]],"|"),1,2)),""))</f>
        <v/>
      </c>
      <c r="AF3" s="48" t="str">
        <f>IF(Tabela13[[#This Row],[ID_IPs_associados]]="","",IFERROR(TRIM(INDEX(_xlfn.TEXTSPLIT(Tabela13[[#This Row],[ID_IPs_associados]],"|"),1,3)),""))</f>
        <v/>
      </c>
      <c r="AG3" s="48" t="str">
        <f>IF(Tabela13[[#This Row],[ID_IPs_associados]]="","",IFERROR(TRIM(INDEX(_xlfn.TEXTSPLIT(Tabela13[[#This Row],[ID_IPs_associados]],"|"),1,4)),""))</f>
        <v/>
      </c>
      <c r="AH3" s="48" t="str">
        <f>IF(Tabela13[[#This Row],[ID_IPs_associados]]="","",IFERROR(TRIM(INDEX(_xlfn.TEXTSPLIT(Tabela13[[#This Row],[ID_IPs_associados]],"|"),1,5)),""))</f>
        <v/>
      </c>
    </row>
    <row r="4" spans="1:34" ht="25" hidden="1" x14ac:dyDescent="0.35">
      <c r="A4" s="43" t="s">
        <v>27</v>
      </c>
      <c r="B4" s="44" t="s">
        <v>28</v>
      </c>
      <c r="C4" s="45"/>
      <c r="D4" s="44"/>
      <c r="E4" s="45">
        <v>3</v>
      </c>
      <c r="F4" s="44" t="s">
        <v>48</v>
      </c>
      <c r="G4" s="45" t="s">
        <v>49</v>
      </c>
      <c r="H4" s="45">
        <v>2019</v>
      </c>
      <c r="I4" s="49">
        <v>7073</v>
      </c>
      <c r="J4" s="45">
        <v>2030</v>
      </c>
      <c r="K4" s="46">
        <v>8133.95</v>
      </c>
      <c r="L4" s="45" t="s">
        <v>51</v>
      </c>
      <c r="M4" s="45" t="s">
        <v>33</v>
      </c>
      <c r="N4" s="45" t="s">
        <v>34</v>
      </c>
      <c r="O4" s="45" t="s">
        <v>35</v>
      </c>
      <c r="P4" s="45"/>
      <c r="Q4" s="47"/>
      <c r="R4" s="45" t="s">
        <v>52</v>
      </c>
      <c r="S4" s="47"/>
      <c r="T4" s="47"/>
      <c r="U4" s="45">
        <v>2023</v>
      </c>
      <c r="V4" s="49">
        <v>7427</v>
      </c>
      <c r="W4" s="45">
        <v>2025</v>
      </c>
      <c r="X4" s="49">
        <v>7662</v>
      </c>
      <c r="Y4" s="45">
        <v>2027</v>
      </c>
      <c r="Z4" s="49">
        <v>7898</v>
      </c>
      <c r="AA4" s="44" t="s">
        <v>53</v>
      </c>
      <c r="AB4" s="44" t="s">
        <v>54</v>
      </c>
      <c r="AC4" s="48"/>
      <c r="AD4" s="48" t="str">
        <f>IF(Tabela13[[#This Row],[ID_IPs_associados]]="","",IFERROR(TRIM(INDEX(_xlfn.TEXTSPLIT(Tabela13[[#This Row],[ID_IPs_associados]],"|"),1,1)),""))</f>
        <v/>
      </c>
      <c r="AE4" s="48" t="str">
        <f>IF(Tabela13[[#This Row],[ID_IPs_associados]]="","",IFERROR(TRIM(INDEX(_xlfn.TEXTSPLIT(Tabela13[[#This Row],[ID_IPs_associados]],"|"),1,2)),""))</f>
        <v/>
      </c>
      <c r="AF4" s="48" t="str">
        <f>IF(Tabela13[[#This Row],[ID_IPs_associados]]="","",IFERROR(TRIM(INDEX(_xlfn.TEXTSPLIT(Tabela13[[#This Row],[ID_IPs_associados]],"|"),1,3)),""))</f>
        <v/>
      </c>
      <c r="AG4" s="48" t="str">
        <f>IF(Tabela13[[#This Row],[ID_IPs_associados]]="","",IFERROR(TRIM(INDEX(_xlfn.TEXTSPLIT(Tabela13[[#This Row],[ID_IPs_associados]],"|"),1,4)),""))</f>
        <v/>
      </c>
      <c r="AH4" s="48" t="str">
        <f>IF(Tabela13[[#This Row],[ID_IPs_associados]]="","",IFERROR(TRIM(INDEX(_xlfn.TEXTSPLIT(Tabela13[[#This Row],[ID_IPs_associados]],"|"),1,5)),""))</f>
        <v/>
      </c>
    </row>
    <row r="5" spans="1:34" ht="50" hidden="1" x14ac:dyDescent="0.35">
      <c r="A5" s="43" t="s">
        <v>27</v>
      </c>
      <c r="B5" s="44" t="s">
        <v>28</v>
      </c>
      <c r="C5" s="45"/>
      <c r="D5" s="44"/>
      <c r="E5" s="45">
        <v>4</v>
      </c>
      <c r="F5" s="44" t="s">
        <v>55</v>
      </c>
      <c r="G5" s="45" t="s">
        <v>41</v>
      </c>
      <c r="H5" s="45">
        <v>2019</v>
      </c>
      <c r="I5" s="45">
        <v>38</v>
      </c>
      <c r="J5" s="45">
        <v>2030</v>
      </c>
      <c r="K5" s="46" t="s">
        <v>56</v>
      </c>
      <c r="L5" s="45" t="s">
        <v>43</v>
      </c>
      <c r="M5" s="45" t="s">
        <v>33</v>
      </c>
      <c r="N5" s="45" t="s">
        <v>34</v>
      </c>
      <c r="O5" s="45" t="s">
        <v>35</v>
      </c>
      <c r="P5" s="45"/>
      <c r="Q5" s="47"/>
      <c r="R5" s="45" t="s">
        <v>57</v>
      </c>
      <c r="S5" s="47"/>
      <c r="T5" s="47"/>
      <c r="U5" s="45">
        <v>2023</v>
      </c>
      <c r="V5" s="45">
        <v>42</v>
      </c>
      <c r="W5" s="45">
        <v>2025</v>
      </c>
      <c r="X5" s="45">
        <v>47</v>
      </c>
      <c r="Y5" s="45">
        <v>2027</v>
      </c>
      <c r="Z5" s="45">
        <v>47</v>
      </c>
      <c r="AA5" s="44" t="s">
        <v>58</v>
      </c>
      <c r="AB5" s="44" t="s">
        <v>47</v>
      </c>
      <c r="AC5" s="48"/>
      <c r="AD5" s="48" t="str">
        <f>IF(Tabela13[[#This Row],[ID_IPs_associados]]="","",IFERROR(TRIM(INDEX(_xlfn.TEXTSPLIT(Tabela13[[#This Row],[ID_IPs_associados]],"|"),1,1)),""))</f>
        <v/>
      </c>
      <c r="AE5" s="48" t="str">
        <f>IF(Tabela13[[#This Row],[ID_IPs_associados]]="","",IFERROR(TRIM(INDEX(_xlfn.TEXTSPLIT(Tabela13[[#This Row],[ID_IPs_associados]],"|"),1,2)),""))</f>
        <v/>
      </c>
      <c r="AF5" s="48" t="str">
        <f>IF(Tabela13[[#This Row],[ID_IPs_associados]]="","",IFERROR(TRIM(INDEX(_xlfn.TEXTSPLIT(Tabela13[[#This Row],[ID_IPs_associados]],"|"),1,3)),""))</f>
        <v/>
      </c>
      <c r="AG5" s="48" t="str">
        <f>IF(Tabela13[[#This Row],[ID_IPs_associados]]="","",IFERROR(TRIM(INDEX(_xlfn.TEXTSPLIT(Tabela13[[#This Row],[ID_IPs_associados]],"|"),1,4)),""))</f>
        <v/>
      </c>
      <c r="AH5" s="48" t="str">
        <f>IF(Tabela13[[#This Row],[ID_IPs_associados]]="","",IFERROR(TRIM(INDEX(_xlfn.TEXTSPLIT(Tabela13[[#This Row],[ID_IPs_associados]],"|"),1,5)),""))</f>
        <v/>
      </c>
    </row>
    <row r="6" spans="1:34" ht="37.5" hidden="1" x14ac:dyDescent="0.35">
      <c r="A6" s="43" t="s">
        <v>27</v>
      </c>
      <c r="B6" s="44" t="s">
        <v>28</v>
      </c>
      <c r="C6" s="45"/>
      <c r="D6" s="44"/>
      <c r="E6" s="45">
        <v>5</v>
      </c>
      <c r="F6" s="44" t="s">
        <v>59</v>
      </c>
      <c r="G6" s="45" t="s">
        <v>49</v>
      </c>
      <c r="H6" s="45" t="s">
        <v>60</v>
      </c>
      <c r="I6" s="45">
        <v>105.65</v>
      </c>
      <c r="J6" s="45">
        <v>2030</v>
      </c>
      <c r="K6" s="46">
        <v>169.04</v>
      </c>
      <c r="L6" s="45" t="s">
        <v>61</v>
      </c>
      <c r="M6" s="45" t="s">
        <v>62</v>
      </c>
      <c r="N6" s="45" t="s">
        <v>34</v>
      </c>
      <c r="O6" s="45" t="s">
        <v>35</v>
      </c>
      <c r="P6" s="45"/>
      <c r="Q6" s="47"/>
      <c r="R6" s="45" t="s">
        <v>63</v>
      </c>
      <c r="S6" s="47"/>
      <c r="T6" s="47"/>
      <c r="U6" s="45">
        <v>2023</v>
      </c>
      <c r="V6" s="45">
        <v>120</v>
      </c>
      <c r="W6" s="45">
        <v>2025</v>
      </c>
      <c r="X6" s="45">
        <v>147</v>
      </c>
      <c r="Y6" s="45">
        <v>2027</v>
      </c>
      <c r="Z6" s="45">
        <v>162</v>
      </c>
      <c r="AA6" s="44" t="s">
        <v>64</v>
      </c>
      <c r="AB6" s="44"/>
      <c r="AC6" s="48"/>
      <c r="AD6" s="48" t="str">
        <f>IF(Tabela13[[#This Row],[ID_IPs_associados]]="","",IFERROR(TRIM(INDEX(_xlfn.TEXTSPLIT(Tabela13[[#This Row],[ID_IPs_associados]],"|"),1,1)),""))</f>
        <v/>
      </c>
      <c r="AE6" s="48" t="str">
        <f>IF(Tabela13[[#This Row],[ID_IPs_associados]]="","",IFERROR(TRIM(INDEX(_xlfn.TEXTSPLIT(Tabela13[[#This Row],[ID_IPs_associados]],"|"),1,2)),""))</f>
        <v/>
      </c>
      <c r="AF6" s="48" t="str">
        <f>IF(Tabela13[[#This Row],[ID_IPs_associados]]="","",IFERROR(TRIM(INDEX(_xlfn.TEXTSPLIT(Tabela13[[#This Row],[ID_IPs_associados]],"|"),1,3)),""))</f>
        <v/>
      </c>
      <c r="AG6" s="48" t="str">
        <f>IF(Tabela13[[#This Row],[ID_IPs_associados]]="","",IFERROR(TRIM(INDEX(_xlfn.TEXTSPLIT(Tabela13[[#This Row],[ID_IPs_associados]],"|"),1,4)),""))</f>
        <v/>
      </c>
      <c r="AH6" s="48" t="str">
        <f>IF(Tabela13[[#This Row],[ID_IPs_associados]]="","",IFERROR(TRIM(INDEX(_xlfn.TEXTSPLIT(Tabela13[[#This Row],[ID_IPs_associados]],"|"),1,5)),""))</f>
        <v/>
      </c>
    </row>
    <row r="7" spans="1:34" ht="37.5" hidden="1" x14ac:dyDescent="0.35">
      <c r="A7" s="43" t="s">
        <v>65</v>
      </c>
      <c r="B7" s="44" t="s">
        <v>66</v>
      </c>
      <c r="C7" s="45"/>
      <c r="D7" s="44"/>
      <c r="E7" s="45">
        <v>6</v>
      </c>
      <c r="F7" s="44" t="s">
        <v>67</v>
      </c>
      <c r="G7" s="45" t="s">
        <v>41</v>
      </c>
      <c r="H7" s="45">
        <v>2022</v>
      </c>
      <c r="I7" s="45">
        <v>100</v>
      </c>
      <c r="J7" s="45">
        <v>2025</v>
      </c>
      <c r="K7" s="45" t="s">
        <v>68</v>
      </c>
      <c r="L7" s="45" t="s">
        <v>51</v>
      </c>
      <c r="M7" s="45" t="s">
        <v>69</v>
      </c>
      <c r="N7" s="45" t="s">
        <v>34</v>
      </c>
      <c r="O7" s="45" t="s">
        <v>35</v>
      </c>
      <c r="P7" s="45"/>
      <c r="Q7" s="47"/>
      <c r="R7" s="45" t="s">
        <v>70</v>
      </c>
      <c r="S7" s="45"/>
      <c r="T7" s="45"/>
      <c r="U7" s="45"/>
      <c r="V7" s="45"/>
      <c r="W7" s="45"/>
      <c r="X7" s="45"/>
      <c r="Y7" s="45"/>
      <c r="Z7" s="45"/>
      <c r="AA7" s="44"/>
      <c r="AB7" s="44" t="s">
        <v>71</v>
      </c>
      <c r="AC7" s="48"/>
      <c r="AD7" s="48" t="str">
        <f>IF(Tabela13[[#This Row],[ID_IPs_associados]]="","",IFERROR(TRIM(INDEX(_xlfn.TEXTSPLIT(Tabela13[[#This Row],[ID_IPs_associados]],"|"),1,1)),""))</f>
        <v/>
      </c>
      <c r="AE7" s="48" t="str">
        <f>IF(Tabela13[[#This Row],[ID_IPs_associados]]="","",IFERROR(TRIM(INDEX(_xlfn.TEXTSPLIT(Tabela13[[#This Row],[ID_IPs_associados]],"|"),1,2)),""))</f>
        <v/>
      </c>
      <c r="AF7" s="48" t="str">
        <f>IF(Tabela13[[#This Row],[ID_IPs_associados]]="","",IFERROR(TRIM(INDEX(_xlfn.TEXTSPLIT(Tabela13[[#This Row],[ID_IPs_associados]],"|"),1,3)),""))</f>
        <v/>
      </c>
      <c r="AG7" s="48" t="str">
        <f>IF(Tabela13[[#This Row],[ID_IPs_associados]]="","",IFERROR(TRIM(INDEX(_xlfn.TEXTSPLIT(Tabela13[[#This Row],[ID_IPs_associados]],"|"),1,4)),""))</f>
        <v/>
      </c>
      <c r="AH7" s="48" t="str">
        <f>IF(Tabela13[[#This Row],[ID_IPs_associados]]="","",IFERROR(TRIM(INDEX(_xlfn.TEXTSPLIT(Tabela13[[#This Row],[ID_IPs_associados]],"|"),1,5)),""))</f>
        <v/>
      </c>
    </row>
    <row r="8" spans="1:34" ht="75" hidden="1" x14ac:dyDescent="0.35">
      <c r="A8" s="43" t="s">
        <v>72</v>
      </c>
      <c r="B8" s="44" t="s">
        <v>73</v>
      </c>
      <c r="C8" s="45"/>
      <c r="D8" s="44"/>
      <c r="E8" s="45">
        <v>7</v>
      </c>
      <c r="F8" s="44" t="s">
        <v>74</v>
      </c>
      <c r="G8" s="45" t="s">
        <v>75</v>
      </c>
      <c r="H8" s="45">
        <v>2018</v>
      </c>
      <c r="I8" s="45">
        <v>0</v>
      </c>
      <c r="J8" s="45">
        <v>2050</v>
      </c>
      <c r="K8" s="49">
        <v>747953071</v>
      </c>
      <c r="L8" s="45" t="s">
        <v>76</v>
      </c>
      <c r="M8" s="45" t="s">
        <v>44</v>
      </c>
      <c r="N8" s="45" t="s">
        <v>34</v>
      </c>
      <c r="O8" s="45" t="s">
        <v>35</v>
      </c>
      <c r="P8" s="45"/>
      <c r="Q8" s="44"/>
      <c r="R8" s="45" t="s">
        <v>77</v>
      </c>
      <c r="S8" s="45"/>
      <c r="T8" s="45"/>
      <c r="U8" s="45">
        <v>2030</v>
      </c>
      <c r="V8" s="49">
        <v>363680501</v>
      </c>
      <c r="W8" s="45">
        <v>2040</v>
      </c>
      <c r="X8" s="49">
        <v>635637685</v>
      </c>
      <c r="Y8" s="45"/>
      <c r="Z8" s="45"/>
      <c r="AA8" s="44" t="s">
        <v>78</v>
      </c>
      <c r="AB8" s="44" t="s">
        <v>79</v>
      </c>
      <c r="AC8" s="48"/>
      <c r="AD8" s="48" t="str">
        <f>IF(Tabela13[[#This Row],[ID_IPs_associados]]="","",IFERROR(TRIM(INDEX(_xlfn.TEXTSPLIT(Tabela13[[#This Row],[ID_IPs_associados]],"|"),1,1)),""))</f>
        <v/>
      </c>
      <c r="AE8" s="48" t="str">
        <f>IF(Tabela13[[#This Row],[ID_IPs_associados]]="","",IFERROR(TRIM(INDEX(_xlfn.TEXTSPLIT(Tabela13[[#This Row],[ID_IPs_associados]],"|"),1,2)),""))</f>
        <v/>
      </c>
      <c r="AF8" s="48" t="str">
        <f>IF(Tabela13[[#This Row],[ID_IPs_associados]]="","",IFERROR(TRIM(INDEX(_xlfn.TEXTSPLIT(Tabela13[[#This Row],[ID_IPs_associados]],"|"),1,3)),""))</f>
        <v/>
      </c>
      <c r="AG8" s="48" t="str">
        <f>IF(Tabela13[[#This Row],[ID_IPs_associados]]="","",IFERROR(TRIM(INDEX(_xlfn.TEXTSPLIT(Tabela13[[#This Row],[ID_IPs_associados]],"|"),1,4)),""))</f>
        <v/>
      </c>
      <c r="AH8" s="48" t="str">
        <f>IF(Tabela13[[#This Row],[ID_IPs_associados]]="","",IFERROR(TRIM(INDEX(_xlfn.TEXTSPLIT(Tabela13[[#This Row],[ID_IPs_associados]],"|"),1,5)),""))</f>
        <v/>
      </c>
    </row>
    <row r="9" spans="1:34" ht="75" hidden="1" x14ac:dyDescent="0.35">
      <c r="A9" s="43" t="s">
        <v>72</v>
      </c>
      <c r="B9" s="44" t="s">
        <v>73</v>
      </c>
      <c r="C9" s="45"/>
      <c r="D9" s="44"/>
      <c r="E9" s="45">
        <v>8</v>
      </c>
      <c r="F9" s="44" t="s">
        <v>80</v>
      </c>
      <c r="G9" s="45" t="s">
        <v>1350</v>
      </c>
      <c r="H9" s="45">
        <v>2018</v>
      </c>
      <c r="I9" s="46">
        <v>7396.8</v>
      </c>
      <c r="J9" s="45">
        <v>2050</v>
      </c>
      <c r="K9" s="45">
        <v>-34</v>
      </c>
      <c r="L9" s="45" t="s">
        <v>82</v>
      </c>
      <c r="M9" s="45" t="s">
        <v>83</v>
      </c>
      <c r="N9" s="45" t="s">
        <v>34</v>
      </c>
      <c r="O9" s="45" t="s">
        <v>35</v>
      </c>
      <c r="P9" s="45"/>
      <c r="Q9" s="47"/>
      <c r="R9" s="45" t="s">
        <v>84</v>
      </c>
      <c r="S9" s="45"/>
      <c r="T9" s="45"/>
      <c r="U9" s="45">
        <v>2030</v>
      </c>
      <c r="V9" s="51">
        <v>11</v>
      </c>
      <c r="W9" s="45">
        <v>2040</v>
      </c>
      <c r="X9" s="51">
        <v>27</v>
      </c>
      <c r="Y9" s="45"/>
      <c r="Z9" s="45"/>
      <c r="AA9" s="44" t="s">
        <v>1298</v>
      </c>
      <c r="AB9" s="52" t="s">
        <v>79</v>
      </c>
      <c r="AC9" s="48" t="s">
        <v>1299</v>
      </c>
      <c r="AD9" s="48" t="str">
        <f>IF(Tabela13[[#This Row],[ID_IPs_associados]]="","",IFERROR(TRIM(INDEX(_xlfn.TEXTSPLIT(Tabela13[[#This Row],[ID_IPs_associados]],"|"),1,1)),""))</f>
        <v/>
      </c>
      <c r="AE9" s="48" t="str">
        <f>IF(Tabela13[[#This Row],[ID_IPs_associados]]="","",IFERROR(TRIM(INDEX(_xlfn.TEXTSPLIT(Tabela13[[#This Row],[ID_IPs_associados]],"|"),1,2)),""))</f>
        <v/>
      </c>
      <c r="AF9" s="48" t="str">
        <f>IF(Tabela13[[#This Row],[ID_IPs_associados]]="","",IFERROR(TRIM(INDEX(_xlfn.TEXTSPLIT(Tabela13[[#This Row],[ID_IPs_associados]],"|"),1,3)),""))</f>
        <v/>
      </c>
      <c r="AG9" s="48" t="str">
        <f>IF(Tabela13[[#This Row],[ID_IPs_associados]]="","",IFERROR(TRIM(INDEX(_xlfn.TEXTSPLIT(Tabela13[[#This Row],[ID_IPs_associados]],"|"),1,4)),""))</f>
        <v/>
      </c>
      <c r="AH9" s="48" t="str">
        <f>IF(Tabela13[[#This Row],[ID_IPs_associados]]="","",IFERROR(TRIM(INDEX(_xlfn.TEXTSPLIT(Tabela13[[#This Row],[ID_IPs_associados]],"|"),1,5)),""))</f>
        <v/>
      </c>
    </row>
    <row r="10" spans="1:34" ht="75.75" hidden="1" customHeight="1" x14ac:dyDescent="0.35">
      <c r="A10" s="43" t="s">
        <v>72</v>
      </c>
      <c r="B10" s="44" t="s">
        <v>73</v>
      </c>
      <c r="C10" s="45"/>
      <c r="D10" s="44"/>
      <c r="E10" s="45">
        <v>9</v>
      </c>
      <c r="F10" s="44" t="s">
        <v>85</v>
      </c>
      <c r="G10" s="45" t="s">
        <v>41</v>
      </c>
      <c r="H10" s="45">
        <v>2018</v>
      </c>
      <c r="I10" s="45">
        <v>0</v>
      </c>
      <c r="J10" s="45">
        <v>2050</v>
      </c>
      <c r="K10" s="45">
        <v>-56</v>
      </c>
      <c r="L10" s="45" t="s">
        <v>76</v>
      </c>
      <c r="M10" s="45" t="s">
        <v>44</v>
      </c>
      <c r="N10" s="45" t="s">
        <v>34</v>
      </c>
      <c r="O10" s="45" t="s">
        <v>35</v>
      </c>
      <c r="P10" s="45"/>
      <c r="Q10" s="47"/>
      <c r="R10" s="45" t="s">
        <v>77</v>
      </c>
      <c r="S10" s="45"/>
      <c r="T10" s="45"/>
      <c r="U10" s="45">
        <v>2030</v>
      </c>
      <c r="V10" s="45">
        <v>-26</v>
      </c>
      <c r="W10" s="45">
        <v>2040</v>
      </c>
      <c r="X10" s="45">
        <v>-34</v>
      </c>
      <c r="Y10" s="45"/>
      <c r="Z10" s="45"/>
      <c r="AA10" s="44" t="s">
        <v>1349</v>
      </c>
      <c r="AB10" s="52" t="s">
        <v>79</v>
      </c>
      <c r="AC10" s="48"/>
      <c r="AD10" s="48" t="str">
        <f>IF(Tabela13[[#This Row],[ID_IPs_associados]]="","",IFERROR(TRIM(INDEX(_xlfn.TEXTSPLIT(Tabela13[[#This Row],[ID_IPs_associados]],"|"),1,1)),""))</f>
        <v/>
      </c>
      <c r="AE10" s="48" t="str">
        <f>IF(Tabela13[[#This Row],[ID_IPs_associados]]="","",IFERROR(TRIM(INDEX(_xlfn.TEXTSPLIT(Tabela13[[#This Row],[ID_IPs_associados]],"|"),1,2)),""))</f>
        <v/>
      </c>
      <c r="AF10" s="48" t="str">
        <f>IF(Tabela13[[#This Row],[ID_IPs_associados]]="","",IFERROR(TRIM(INDEX(_xlfn.TEXTSPLIT(Tabela13[[#This Row],[ID_IPs_associados]],"|"),1,3)),""))</f>
        <v/>
      </c>
      <c r="AG10" s="48" t="str">
        <f>IF(Tabela13[[#This Row],[ID_IPs_associados]]="","",IFERROR(TRIM(INDEX(_xlfn.TEXTSPLIT(Tabela13[[#This Row],[ID_IPs_associados]],"|"),1,4)),""))</f>
        <v/>
      </c>
      <c r="AH10" s="48" t="str">
        <f>IF(Tabela13[[#This Row],[ID_IPs_associados]]="","",IFERROR(TRIM(INDEX(_xlfn.TEXTSPLIT(Tabela13[[#This Row],[ID_IPs_associados]],"|"),1,5)),""))</f>
        <v/>
      </c>
    </row>
    <row r="11" spans="1:34" ht="42.75" hidden="1" customHeight="1" x14ac:dyDescent="0.35">
      <c r="A11" s="43" t="s">
        <v>86</v>
      </c>
      <c r="B11" s="44" t="s">
        <v>87</v>
      </c>
      <c r="C11" s="45"/>
      <c r="D11" s="44"/>
      <c r="E11" s="45">
        <v>10</v>
      </c>
      <c r="F11" s="44" t="s">
        <v>88</v>
      </c>
      <c r="G11" s="45" t="s">
        <v>41</v>
      </c>
      <c r="H11" s="45">
        <v>2023</v>
      </c>
      <c r="I11" s="45">
        <v>53.6</v>
      </c>
      <c r="J11" s="45">
        <v>2030</v>
      </c>
      <c r="K11" s="45">
        <v>90</v>
      </c>
      <c r="L11" s="45" t="s">
        <v>61</v>
      </c>
      <c r="M11" s="45" t="s">
        <v>69</v>
      </c>
      <c r="N11" s="45" t="s">
        <v>34</v>
      </c>
      <c r="O11" s="45" t="s">
        <v>106</v>
      </c>
      <c r="P11" s="45">
        <v>239</v>
      </c>
      <c r="Q11" s="47" t="s">
        <v>89</v>
      </c>
      <c r="R11" s="45" t="s">
        <v>70</v>
      </c>
      <c r="S11" s="45"/>
      <c r="T11" s="45"/>
      <c r="U11" s="45"/>
      <c r="V11" s="45"/>
      <c r="W11" s="45"/>
      <c r="X11" s="45"/>
      <c r="Y11" s="45"/>
      <c r="Z11" s="45"/>
      <c r="AA11" s="44" t="s">
        <v>90</v>
      </c>
      <c r="AB11" s="53" t="s">
        <v>91</v>
      </c>
      <c r="AC11" s="48"/>
      <c r="AD11" s="48" t="str">
        <f>IF(Tabela13[[#This Row],[ID_IPs_associados]]="","",IFERROR(TRIM(INDEX(_xlfn.TEXTSPLIT(Tabela13[[#This Row],[ID_IPs_associados]],"|"),1,1)),""))</f>
        <v/>
      </c>
      <c r="AE11" s="48" t="str">
        <f>IF(Tabela13[[#This Row],[ID_IPs_associados]]="","",IFERROR(TRIM(INDEX(_xlfn.TEXTSPLIT(Tabela13[[#This Row],[ID_IPs_associados]],"|"),1,2)),""))</f>
        <v/>
      </c>
      <c r="AF11" s="48" t="str">
        <f>IF(Tabela13[[#This Row],[ID_IPs_associados]]="","",IFERROR(TRIM(INDEX(_xlfn.TEXTSPLIT(Tabela13[[#This Row],[ID_IPs_associados]],"|"),1,3)),""))</f>
        <v/>
      </c>
      <c r="AG11" s="48" t="str">
        <f>IF(Tabela13[[#This Row],[ID_IPs_associados]]="","",IFERROR(TRIM(INDEX(_xlfn.TEXTSPLIT(Tabela13[[#This Row],[ID_IPs_associados]],"|"),1,4)),""))</f>
        <v/>
      </c>
      <c r="AH11" s="48" t="str">
        <f>IF(Tabela13[[#This Row],[ID_IPs_associados]]="","",IFERROR(TRIM(INDEX(_xlfn.TEXTSPLIT(Tabela13[[#This Row],[ID_IPs_associados]],"|"),1,5)),""))</f>
        <v/>
      </c>
    </row>
    <row r="12" spans="1:34" ht="50" hidden="1" x14ac:dyDescent="0.35">
      <c r="A12" s="43" t="s">
        <v>86</v>
      </c>
      <c r="B12" s="44" t="s">
        <v>87</v>
      </c>
      <c r="C12" s="45" t="s">
        <v>92</v>
      </c>
      <c r="D12" s="44" t="s">
        <v>93</v>
      </c>
      <c r="E12" s="45">
        <v>11</v>
      </c>
      <c r="F12" s="44" t="s">
        <v>1237</v>
      </c>
      <c r="G12" s="45" t="s">
        <v>41</v>
      </c>
      <c r="H12" s="45">
        <v>2023</v>
      </c>
      <c r="I12" s="45">
        <v>20.2</v>
      </c>
      <c r="J12" s="45">
        <v>2030</v>
      </c>
      <c r="K12" s="45">
        <v>30</v>
      </c>
      <c r="L12" s="45" t="s">
        <v>61</v>
      </c>
      <c r="M12" s="45" t="s">
        <v>95</v>
      </c>
      <c r="N12" s="45" t="s">
        <v>34</v>
      </c>
      <c r="O12" s="45" t="s">
        <v>35</v>
      </c>
      <c r="P12" s="45"/>
      <c r="Q12" s="47" t="s">
        <v>239</v>
      </c>
      <c r="R12" s="45" t="s">
        <v>96</v>
      </c>
      <c r="S12" s="45">
        <v>4</v>
      </c>
      <c r="T12" s="45" t="s">
        <v>97</v>
      </c>
      <c r="U12" s="45"/>
      <c r="V12" s="45"/>
      <c r="W12" s="45"/>
      <c r="X12" s="45"/>
      <c r="Y12" s="45"/>
      <c r="Z12" s="45"/>
      <c r="AA12" s="44" t="s">
        <v>98</v>
      </c>
      <c r="AB12" s="53" t="s">
        <v>99</v>
      </c>
      <c r="AC12" s="48"/>
      <c r="AD12" s="48" t="str">
        <f>IF(Tabela13[[#This Row],[ID_IPs_associados]]="","",IFERROR(TRIM(INDEX(_xlfn.TEXTSPLIT(Tabela13[[#This Row],[ID_IPs_associados]],"|"),1,1)),""))</f>
        <v>IP250270</v>
      </c>
      <c r="AE12" s="48" t="str">
        <f>IF(Tabela13[[#This Row],[ID_IPs_associados]]="","",IFERROR(TRIM(INDEX(_xlfn.TEXTSPLIT(Tabela13[[#This Row],[ID_IPs_associados]],"|"),1,2)),""))</f>
        <v/>
      </c>
      <c r="AF12" s="48" t="str">
        <f>IF(Tabela13[[#This Row],[ID_IPs_associados]]="","",IFERROR(TRIM(INDEX(_xlfn.TEXTSPLIT(Tabela13[[#This Row],[ID_IPs_associados]],"|"),1,3)),""))</f>
        <v/>
      </c>
      <c r="AG12" s="48" t="str">
        <f>IF(Tabela13[[#This Row],[ID_IPs_associados]]="","",IFERROR(TRIM(INDEX(_xlfn.TEXTSPLIT(Tabela13[[#This Row],[ID_IPs_associados]],"|"),1,4)),""))</f>
        <v/>
      </c>
      <c r="AH12" s="48" t="str">
        <f>IF(Tabela13[[#This Row],[ID_IPs_associados]]="","",IFERROR(TRIM(INDEX(_xlfn.TEXTSPLIT(Tabela13[[#This Row],[ID_IPs_associados]],"|"),1,5)),""))</f>
        <v/>
      </c>
    </row>
    <row r="13" spans="1:34" ht="37.5" hidden="1" x14ac:dyDescent="0.35">
      <c r="A13" s="43" t="s">
        <v>86</v>
      </c>
      <c r="B13" s="44" t="s">
        <v>87</v>
      </c>
      <c r="C13" s="45"/>
      <c r="D13" s="44"/>
      <c r="E13" s="45">
        <v>12</v>
      </c>
      <c r="F13" s="44" t="s">
        <v>100</v>
      </c>
      <c r="G13" s="45" t="s">
        <v>101</v>
      </c>
      <c r="H13" s="45">
        <v>2023</v>
      </c>
      <c r="I13" s="49">
        <v>4073</v>
      </c>
      <c r="J13" s="45">
        <v>2030</v>
      </c>
      <c r="K13" s="49">
        <v>6000</v>
      </c>
      <c r="L13" s="45" t="s">
        <v>61</v>
      </c>
      <c r="M13" s="45" t="s">
        <v>69</v>
      </c>
      <c r="N13" s="45" t="s">
        <v>34</v>
      </c>
      <c r="O13" s="45" t="s">
        <v>35</v>
      </c>
      <c r="P13" s="45"/>
      <c r="Q13" s="47"/>
      <c r="R13" s="45" t="s">
        <v>70</v>
      </c>
      <c r="S13" s="45"/>
      <c r="T13" s="45"/>
      <c r="U13" s="45"/>
      <c r="V13" s="45"/>
      <c r="W13" s="45"/>
      <c r="X13" s="45"/>
      <c r="Y13" s="45"/>
      <c r="Z13" s="45"/>
      <c r="AA13" s="44" t="s">
        <v>102</v>
      </c>
      <c r="AB13" s="53" t="s">
        <v>103</v>
      </c>
      <c r="AC13" s="48"/>
      <c r="AD13" s="48" t="str">
        <f>IF(Tabela13[[#This Row],[ID_IPs_associados]]="","",IFERROR(TRIM(INDEX(_xlfn.TEXTSPLIT(Tabela13[[#This Row],[ID_IPs_associados]],"|"),1,1)),""))</f>
        <v/>
      </c>
      <c r="AE13" s="48" t="str">
        <f>IF(Tabela13[[#This Row],[ID_IPs_associados]]="","",IFERROR(TRIM(INDEX(_xlfn.TEXTSPLIT(Tabela13[[#This Row],[ID_IPs_associados]],"|"),1,2)),""))</f>
        <v/>
      </c>
      <c r="AF13" s="48" t="str">
        <f>IF(Tabela13[[#This Row],[ID_IPs_associados]]="","",IFERROR(TRIM(INDEX(_xlfn.TEXTSPLIT(Tabela13[[#This Row],[ID_IPs_associados]],"|"),1,3)),""))</f>
        <v/>
      </c>
      <c r="AG13" s="48" t="str">
        <f>IF(Tabela13[[#This Row],[ID_IPs_associados]]="","",IFERROR(TRIM(INDEX(_xlfn.TEXTSPLIT(Tabela13[[#This Row],[ID_IPs_associados]],"|"),1,4)),""))</f>
        <v/>
      </c>
      <c r="AH13" s="48" t="str">
        <f>IF(Tabela13[[#This Row],[ID_IPs_associados]]="","",IFERROR(TRIM(INDEX(_xlfn.TEXTSPLIT(Tabela13[[#This Row],[ID_IPs_associados]],"|"),1,5)),""))</f>
        <v/>
      </c>
    </row>
    <row r="14" spans="1:34" ht="25" hidden="1" x14ac:dyDescent="0.35">
      <c r="A14" s="43" t="s">
        <v>86</v>
      </c>
      <c r="B14" s="44" t="s">
        <v>87</v>
      </c>
      <c r="C14" s="45"/>
      <c r="D14" s="44"/>
      <c r="E14" s="45">
        <v>13</v>
      </c>
      <c r="F14" s="44" t="s">
        <v>104</v>
      </c>
      <c r="G14" s="45" t="s">
        <v>101</v>
      </c>
      <c r="H14" s="45">
        <v>2024</v>
      </c>
      <c r="I14" s="49">
        <v>2892508</v>
      </c>
      <c r="J14" s="45">
        <v>2030</v>
      </c>
      <c r="K14" s="49">
        <v>6000000</v>
      </c>
      <c r="L14" s="45" t="s">
        <v>61</v>
      </c>
      <c r="M14" s="45" t="s">
        <v>105</v>
      </c>
      <c r="N14" s="45" t="s">
        <v>34</v>
      </c>
      <c r="O14" s="45" t="s">
        <v>106</v>
      </c>
      <c r="P14" s="45">
        <v>137</v>
      </c>
      <c r="Q14" s="47" t="s">
        <v>299</v>
      </c>
      <c r="R14" s="45" t="s">
        <v>107</v>
      </c>
      <c r="S14" s="45"/>
      <c r="T14" s="45"/>
      <c r="U14" s="45"/>
      <c r="V14" s="45"/>
      <c r="W14" s="45"/>
      <c r="X14" s="45"/>
      <c r="Y14" s="45"/>
      <c r="Z14" s="45"/>
      <c r="AA14" s="44" t="s">
        <v>108</v>
      </c>
      <c r="AB14" s="53" t="s">
        <v>109</v>
      </c>
      <c r="AC14" s="48"/>
      <c r="AD14" s="48" t="str">
        <f>IF(Tabela13[[#This Row],[ID_IPs_associados]]="","",IFERROR(TRIM(INDEX(_xlfn.TEXTSPLIT(Tabela13[[#This Row],[ID_IPs_associados]],"|"),1,1)),""))</f>
        <v/>
      </c>
      <c r="AE14" s="48" t="str">
        <f>IF(Tabela13[[#This Row],[ID_IPs_associados]]="","",IFERROR(TRIM(INDEX(_xlfn.TEXTSPLIT(Tabela13[[#This Row],[ID_IPs_associados]],"|"),1,2)),""))</f>
        <v/>
      </c>
      <c r="AF14" s="48" t="str">
        <f>IF(Tabela13[[#This Row],[ID_IPs_associados]]="","",IFERROR(TRIM(INDEX(_xlfn.TEXTSPLIT(Tabela13[[#This Row],[ID_IPs_associados]],"|"),1,3)),""))</f>
        <v/>
      </c>
      <c r="AG14" s="48" t="str">
        <f>IF(Tabela13[[#This Row],[ID_IPs_associados]]="","",IFERROR(TRIM(INDEX(_xlfn.TEXTSPLIT(Tabela13[[#This Row],[ID_IPs_associados]],"|"),1,4)),""))</f>
        <v/>
      </c>
      <c r="AH14" s="48" t="str">
        <f>IF(Tabela13[[#This Row],[ID_IPs_associados]]="","",IFERROR(TRIM(INDEX(_xlfn.TEXTSPLIT(Tabela13[[#This Row],[ID_IPs_associados]],"|"),1,5)),""))</f>
        <v/>
      </c>
    </row>
    <row r="15" spans="1:34" ht="50" hidden="1" x14ac:dyDescent="0.35">
      <c r="A15" s="43" t="s">
        <v>86</v>
      </c>
      <c r="B15" s="44" t="s">
        <v>87</v>
      </c>
      <c r="C15" s="45"/>
      <c r="D15" s="44"/>
      <c r="E15" s="45">
        <v>14</v>
      </c>
      <c r="F15" s="44" t="s">
        <v>110</v>
      </c>
      <c r="G15" s="45" t="s">
        <v>41</v>
      </c>
      <c r="H15" s="45">
        <v>2023</v>
      </c>
      <c r="I15" s="45">
        <v>98.1</v>
      </c>
      <c r="J15" s="45">
        <v>2030</v>
      </c>
      <c r="K15" s="45">
        <v>100</v>
      </c>
      <c r="L15" s="45" t="s">
        <v>111</v>
      </c>
      <c r="M15" s="45" t="s">
        <v>112</v>
      </c>
      <c r="N15" s="45" t="s">
        <v>34</v>
      </c>
      <c r="O15" s="45" t="s">
        <v>35</v>
      </c>
      <c r="P15" s="45"/>
      <c r="Q15" s="47"/>
      <c r="R15" s="45" t="s">
        <v>112</v>
      </c>
      <c r="S15" s="45"/>
      <c r="T15" s="45"/>
      <c r="U15" s="45"/>
      <c r="V15" s="45"/>
      <c r="W15" s="45"/>
      <c r="X15" s="45"/>
      <c r="Y15" s="45"/>
      <c r="Z15" s="45"/>
      <c r="AA15" s="44" t="s">
        <v>113</v>
      </c>
      <c r="AB15" s="53" t="s">
        <v>114</v>
      </c>
      <c r="AC15" s="48"/>
      <c r="AD15" s="48" t="str">
        <f>IF(Tabela13[[#This Row],[ID_IPs_associados]]="","",IFERROR(TRIM(INDEX(_xlfn.TEXTSPLIT(Tabela13[[#This Row],[ID_IPs_associados]],"|"),1,1)),""))</f>
        <v/>
      </c>
      <c r="AE15" s="48" t="str">
        <f>IF(Tabela13[[#This Row],[ID_IPs_associados]]="","",IFERROR(TRIM(INDEX(_xlfn.TEXTSPLIT(Tabela13[[#This Row],[ID_IPs_associados]],"|"),1,2)),""))</f>
        <v/>
      </c>
      <c r="AF15" s="48" t="str">
        <f>IF(Tabela13[[#This Row],[ID_IPs_associados]]="","",IFERROR(TRIM(INDEX(_xlfn.TEXTSPLIT(Tabela13[[#This Row],[ID_IPs_associados]],"|"),1,3)),""))</f>
        <v/>
      </c>
      <c r="AG15" s="48" t="str">
        <f>IF(Tabela13[[#This Row],[ID_IPs_associados]]="","",IFERROR(TRIM(INDEX(_xlfn.TEXTSPLIT(Tabela13[[#This Row],[ID_IPs_associados]],"|"),1,4)),""))</f>
        <v/>
      </c>
      <c r="AH15" s="48" t="str">
        <f>IF(Tabela13[[#This Row],[ID_IPs_associados]]="","",IFERROR(TRIM(INDEX(_xlfn.TEXTSPLIT(Tabela13[[#This Row],[ID_IPs_associados]],"|"),1,5)),""))</f>
        <v/>
      </c>
    </row>
    <row r="16" spans="1:34" ht="87.5" hidden="1" x14ac:dyDescent="0.35">
      <c r="A16" s="43" t="s">
        <v>86</v>
      </c>
      <c r="B16" s="44" t="s">
        <v>87</v>
      </c>
      <c r="C16" s="45"/>
      <c r="D16" s="44"/>
      <c r="E16" s="45">
        <v>15</v>
      </c>
      <c r="F16" s="44" t="s">
        <v>115</v>
      </c>
      <c r="G16" s="45" t="s">
        <v>41</v>
      </c>
      <c r="H16" s="45">
        <v>2023</v>
      </c>
      <c r="I16" s="45">
        <v>32.29</v>
      </c>
      <c r="J16" s="45">
        <v>2030</v>
      </c>
      <c r="K16" s="45">
        <v>75</v>
      </c>
      <c r="L16" s="45" t="s">
        <v>61</v>
      </c>
      <c r="M16" s="45" t="s">
        <v>112</v>
      </c>
      <c r="N16" s="45" t="s">
        <v>34</v>
      </c>
      <c r="O16" s="45" t="s">
        <v>35</v>
      </c>
      <c r="P16" s="45"/>
      <c r="Q16" s="47"/>
      <c r="R16" s="45" t="s">
        <v>112</v>
      </c>
      <c r="S16" s="45"/>
      <c r="T16" s="45"/>
      <c r="U16" s="45"/>
      <c r="V16" s="45"/>
      <c r="W16" s="45"/>
      <c r="X16" s="45"/>
      <c r="Y16" s="45"/>
      <c r="Z16" s="45"/>
      <c r="AA16" s="44" t="s">
        <v>116</v>
      </c>
      <c r="AB16" s="53" t="s">
        <v>117</v>
      </c>
      <c r="AC16" s="48"/>
      <c r="AD16" s="48" t="str">
        <f>IF(Tabela13[[#This Row],[ID_IPs_associados]]="","",IFERROR(TRIM(INDEX(_xlfn.TEXTSPLIT(Tabela13[[#This Row],[ID_IPs_associados]],"|"),1,1)),""))</f>
        <v/>
      </c>
      <c r="AE16" s="48" t="str">
        <f>IF(Tabela13[[#This Row],[ID_IPs_associados]]="","",IFERROR(TRIM(INDEX(_xlfn.TEXTSPLIT(Tabela13[[#This Row],[ID_IPs_associados]],"|"),1,2)),""))</f>
        <v/>
      </c>
      <c r="AF16" s="48" t="str">
        <f>IF(Tabela13[[#This Row],[ID_IPs_associados]]="","",IFERROR(TRIM(INDEX(_xlfn.TEXTSPLIT(Tabela13[[#This Row],[ID_IPs_associados]],"|"),1,3)),""))</f>
        <v/>
      </c>
      <c r="AG16" s="48" t="str">
        <f>IF(Tabela13[[#This Row],[ID_IPs_associados]]="","",IFERROR(TRIM(INDEX(_xlfn.TEXTSPLIT(Tabela13[[#This Row],[ID_IPs_associados]],"|"),1,4)),""))</f>
        <v/>
      </c>
      <c r="AH16" s="48" t="str">
        <f>IF(Tabela13[[#This Row],[ID_IPs_associados]]="","",IFERROR(TRIM(INDEX(_xlfn.TEXTSPLIT(Tabela13[[#This Row],[ID_IPs_associados]],"|"),1,5)),""))</f>
        <v/>
      </c>
    </row>
    <row r="17" spans="1:34" ht="50" hidden="1" x14ac:dyDescent="0.35">
      <c r="A17" s="43" t="s">
        <v>86</v>
      </c>
      <c r="B17" s="44" t="s">
        <v>87</v>
      </c>
      <c r="C17" s="45" t="s">
        <v>92</v>
      </c>
      <c r="D17" s="44" t="s">
        <v>93</v>
      </c>
      <c r="E17" s="45">
        <v>16</v>
      </c>
      <c r="F17" s="44" t="s">
        <v>118</v>
      </c>
      <c r="G17" s="45" t="s">
        <v>41</v>
      </c>
      <c r="H17" s="45">
        <v>2023</v>
      </c>
      <c r="I17" s="45">
        <v>4.5</v>
      </c>
      <c r="J17" s="45">
        <v>2030</v>
      </c>
      <c r="K17" s="45">
        <v>7</v>
      </c>
      <c r="L17" s="45" t="s">
        <v>61</v>
      </c>
      <c r="M17" s="45" t="s">
        <v>119</v>
      </c>
      <c r="N17" s="45" t="s">
        <v>34</v>
      </c>
      <c r="O17" s="45" t="s">
        <v>35</v>
      </c>
      <c r="P17" s="45"/>
      <c r="Q17" s="47"/>
      <c r="R17" s="45" t="s">
        <v>97</v>
      </c>
      <c r="S17" s="45"/>
      <c r="T17" s="45"/>
      <c r="U17" s="45"/>
      <c r="V17" s="45"/>
      <c r="W17" s="45"/>
      <c r="X17" s="45"/>
      <c r="Y17" s="45"/>
      <c r="Z17" s="45"/>
      <c r="AA17" s="44" t="s">
        <v>120</v>
      </c>
      <c r="AB17" s="53" t="s">
        <v>121</v>
      </c>
      <c r="AC17" s="48"/>
      <c r="AD17" s="48" t="str">
        <f>IF(Tabela13[[#This Row],[ID_IPs_associados]]="","",IFERROR(TRIM(INDEX(_xlfn.TEXTSPLIT(Tabela13[[#This Row],[ID_IPs_associados]],"|"),1,1)),""))</f>
        <v>IP250270</v>
      </c>
      <c r="AE17" s="48" t="str">
        <f>IF(Tabela13[[#This Row],[ID_IPs_associados]]="","",IFERROR(TRIM(INDEX(_xlfn.TEXTSPLIT(Tabela13[[#This Row],[ID_IPs_associados]],"|"),1,2)),""))</f>
        <v/>
      </c>
      <c r="AF17" s="48" t="str">
        <f>IF(Tabela13[[#This Row],[ID_IPs_associados]]="","",IFERROR(TRIM(INDEX(_xlfn.TEXTSPLIT(Tabela13[[#This Row],[ID_IPs_associados]],"|"),1,3)),""))</f>
        <v/>
      </c>
      <c r="AG17" s="48" t="str">
        <f>IF(Tabela13[[#This Row],[ID_IPs_associados]]="","",IFERROR(TRIM(INDEX(_xlfn.TEXTSPLIT(Tabela13[[#This Row],[ID_IPs_associados]],"|"),1,4)),""))</f>
        <v/>
      </c>
      <c r="AH17" s="48" t="str">
        <f>IF(Tabela13[[#This Row],[ID_IPs_associados]]="","",IFERROR(TRIM(INDEX(_xlfn.TEXTSPLIT(Tabela13[[#This Row],[ID_IPs_associados]],"|"),1,5)),""))</f>
        <v/>
      </c>
    </row>
    <row r="18" spans="1:34" ht="75" hidden="1" x14ac:dyDescent="0.35">
      <c r="A18" s="43" t="s">
        <v>86</v>
      </c>
      <c r="B18" s="44" t="s">
        <v>87</v>
      </c>
      <c r="C18" s="45"/>
      <c r="D18" s="44"/>
      <c r="E18" s="45">
        <v>17</v>
      </c>
      <c r="F18" s="44" t="s">
        <v>122</v>
      </c>
      <c r="G18" s="45" t="s">
        <v>41</v>
      </c>
      <c r="H18" s="45">
        <v>2023</v>
      </c>
      <c r="I18" s="45">
        <v>7.9</v>
      </c>
      <c r="J18" s="45">
        <v>2030</v>
      </c>
      <c r="K18" s="45">
        <v>75</v>
      </c>
      <c r="L18" s="45" t="s">
        <v>61</v>
      </c>
      <c r="M18" s="45" t="s">
        <v>112</v>
      </c>
      <c r="N18" s="45" t="s">
        <v>34</v>
      </c>
      <c r="O18" s="45" t="s">
        <v>35</v>
      </c>
      <c r="P18" s="45"/>
      <c r="Q18" s="47"/>
      <c r="R18" s="45" t="s">
        <v>112</v>
      </c>
      <c r="S18" s="45"/>
      <c r="T18" s="45"/>
      <c r="U18" s="45"/>
      <c r="V18" s="45"/>
      <c r="W18" s="45"/>
      <c r="X18" s="45"/>
      <c r="Y18" s="45"/>
      <c r="Z18" s="45"/>
      <c r="AA18" s="44" t="s">
        <v>123</v>
      </c>
      <c r="AB18" s="53" t="s">
        <v>124</v>
      </c>
      <c r="AC18" s="48"/>
      <c r="AD18" s="48" t="str">
        <f>IF(Tabela13[[#This Row],[ID_IPs_associados]]="","",IFERROR(TRIM(INDEX(_xlfn.TEXTSPLIT(Tabela13[[#This Row],[ID_IPs_associados]],"|"),1,1)),""))</f>
        <v/>
      </c>
      <c r="AE18" s="48" t="str">
        <f>IF(Tabela13[[#This Row],[ID_IPs_associados]]="","",IFERROR(TRIM(INDEX(_xlfn.TEXTSPLIT(Tabela13[[#This Row],[ID_IPs_associados]],"|"),1,2)),""))</f>
        <v/>
      </c>
      <c r="AF18" s="48" t="str">
        <f>IF(Tabela13[[#This Row],[ID_IPs_associados]]="","",IFERROR(TRIM(INDEX(_xlfn.TEXTSPLIT(Tabela13[[#This Row],[ID_IPs_associados]],"|"),1,3)),""))</f>
        <v/>
      </c>
      <c r="AG18" s="48" t="str">
        <f>IF(Tabela13[[#This Row],[ID_IPs_associados]]="","",IFERROR(TRIM(INDEX(_xlfn.TEXTSPLIT(Tabela13[[#This Row],[ID_IPs_associados]],"|"),1,4)),""))</f>
        <v/>
      </c>
      <c r="AH18" s="48" t="str">
        <f>IF(Tabela13[[#This Row],[ID_IPs_associados]]="","",IFERROR(TRIM(INDEX(_xlfn.TEXTSPLIT(Tabela13[[#This Row],[ID_IPs_associados]],"|"),1,5)),""))</f>
        <v/>
      </c>
    </row>
    <row r="19" spans="1:34" ht="37.5" hidden="1" x14ac:dyDescent="0.35">
      <c r="A19" s="43" t="s">
        <v>86</v>
      </c>
      <c r="B19" s="44" t="s">
        <v>87</v>
      </c>
      <c r="C19" s="45"/>
      <c r="D19" s="44"/>
      <c r="E19" s="45">
        <v>18</v>
      </c>
      <c r="F19" s="44" t="s">
        <v>125</v>
      </c>
      <c r="G19" s="45" t="s">
        <v>41</v>
      </c>
      <c r="H19" s="45">
        <v>2023</v>
      </c>
      <c r="I19" s="51">
        <v>81.5</v>
      </c>
      <c r="J19" s="45">
        <v>2030</v>
      </c>
      <c r="K19" s="45">
        <v>100</v>
      </c>
      <c r="L19" s="45" t="s">
        <v>61</v>
      </c>
      <c r="M19" s="45" t="s">
        <v>105</v>
      </c>
      <c r="N19" s="45" t="s">
        <v>34</v>
      </c>
      <c r="O19" s="45" t="s">
        <v>106</v>
      </c>
      <c r="P19" s="45" t="s">
        <v>127</v>
      </c>
      <c r="Q19" s="47" t="s">
        <v>299</v>
      </c>
      <c r="R19" s="45" t="s">
        <v>107</v>
      </c>
      <c r="S19" s="45"/>
      <c r="T19" s="45"/>
      <c r="U19" s="45"/>
      <c r="V19" s="45"/>
      <c r="W19" s="45"/>
      <c r="X19" s="45"/>
      <c r="Y19" s="45"/>
      <c r="Z19" s="45"/>
      <c r="AA19" s="53" t="s">
        <v>1246</v>
      </c>
      <c r="AB19" s="53" t="s">
        <v>128</v>
      </c>
      <c r="AC19" s="48"/>
      <c r="AD19" s="48" t="str">
        <f>IF(Tabela13[[#This Row],[ID_IPs_associados]]="","",IFERROR(TRIM(INDEX(_xlfn.TEXTSPLIT(Tabela13[[#This Row],[ID_IPs_associados]],"|"),1,1)),""))</f>
        <v/>
      </c>
      <c r="AE19" s="48" t="str">
        <f>IF(Tabela13[[#This Row],[ID_IPs_associados]]="","",IFERROR(TRIM(INDEX(_xlfn.TEXTSPLIT(Tabela13[[#This Row],[ID_IPs_associados]],"|"),1,2)),""))</f>
        <v/>
      </c>
      <c r="AF19" s="48" t="str">
        <f>IF(Tabela13[[#This Row],[ID_IPs_associados]]="","",IFERROR(TRIM(INDEX(_xlfn.TEXTSPLIT(Tabela13[[#This Row],[ID_IPs_associados]],"|"),1,3)),""))</f>
        <v/>
      </c>
      <c r="AG19" s="48" t="str">
        <f>IF(Tabela13[[#This Row],[ID_IPs_associados]]="","",IFERROR(TRIM(INDEX(_xlfn.TEXTSPLIT(Tabela13[[#This Row],[ID_IPs_associados]],"|"),1,4)),""))</f>
        <v/>
      </c>
      <c r="AH19" s="48" t="str">
        <f>IF(Tabela13[[#This Row],[ID_IPs_associados]]="","",IFERROR(TRIM(INDEX(_xlfn.TEXTSPLIT(Tabela13[[#This Row],[ID_IPs_associados]],"|"),1,5)),""))</f>
        <v/>
      </c>
    </row>
    <row r="20" spans="1:34" ht="50" hidden="1" x14ac:dyDescent="0.35">
      <c r="A20" s="43" t="s">
        <v>129</v>
      </c>
      <c r="B20" s="44" t="s">
        <v>130</v>
      </c>
      <c r="C20" s="45" t="s">
        <v>131</v>
      </c>
      <c r="D20" s="44" t="s">
        <v>132</v>
      </c>
      <c r="E20" s="45">
        <v>19</v>
      </c>
      <c r="F20" s="44" t="s">
        <v>133</v>
      </c>
      <c r="G20" s="45" t="s">
        <v>41</v>
      </c>
      <c r="H20" s="45">
        <v>2019</v>
      </c>
      <c r="I20" s="45">
        <v>16.2</v>
      </c>
      <c r="J20" s="45">
        <v>2030</v>
      </c>
      <c r="K20" s="45">
        <v>10</v>
      </c>
      <c r="L20" s="45" t="s">
        <v>134</v>
      </c>
      <c r="M20" s="45" t="s">
        <v>135</v>
      </c>
      <c r="N20" s="45" t="s">
        <v>34</v>
      </c>
      <c r="O20" s="45" t="s">
        <v>106</v>
      </c>
      <c r="P20" s="45">
        <v>182</v>
      </c>
      <c r="Q20" s="47"/>
      <c r="R20" s="45" t="s">
        <v>136</v>
      </c>
      <c r="S20" s="45"/>
      <c r="T20" s="45"/>
      <c r="U20" s="45"/>
      <c r="V20" s="45"/>
      <c r="W20" s="45"/>
      <c r="X20" s="45"/>
      <c r="Y20" s="45"/>
      <c r="Z20" s="45"/>
      <c r="AA20" s="44" t="s">
        <v>137</v>
      </c>
      <c r="AB20" s="44" t="s">
        <v>138</v>
      </c>
      <c r="AC20" s="48"/>
      <c r="AD20" s="48" t="str">
        <f>IF(Tabela13[[#This Row],[ID_IPs_associados]]="","",IFERROR(TRIM(INDEX(_xlfn.TEXTSPLIT(Tabela13[[#This Row],[ID_IPs_associados]],"|"),1,1)),""))</f>
        <v>IP010040</v>
      </c>
      <c r="AE20" s="48" t="str">
        <f>IF(Tabela13[[#This Row],[ID_IPs_associados]]="","",IFERROR(TRIM(INDEX(_xlfn.TEXTSPLIT(Tabela13[[#This Row],[ID_IPs_associados]],"|"),1,2)),""))</f>
        <v/>
      </c>
      <c r="AF20" s="48" t="str">
        <f>IF(Tabela13[[#This Row],[ID_IPs_associados]]="","",IFERROR(TRIM(INDEX(_xlfn.TEXTSPLIT(Tabela13[[#This Row],[ID_IPs_associados]],"|"),1,3)),""))</f>
        <v/>
      </c>
      <c r="AG20" s="48" t="str">
        <f>IF(Tabela13[[#This Row],[ID_IPs_associados]]="","",IFERROR(TRIM(INDEX(_xlfn.TEXTSPLIT(Tabela13[[#This Row],[ID_IPs_associados]],"|"),1,4)),""))</f>
        <v/>
      </c>
      <c r="AH20" s="48" t="str">
        <f>IF(Tabela13[[#This Row],[ID_IPs_associados]]="","",IFERROR(TRIM(INDEX(_xlfn.TEXTSPLIT(Tabela13[[#This Row],[ID_IPs_associados]],"|"),1,5)),""))</f>
        <v/>
      </c>
    </row>
    <row r="21" spans="1:34" ht="50" hidden="1" x14ac:dyDescent="0.35">
      <c r="A21" s="43" t="s">
        <v>129</v>
      </c>
      <c r="B21" s="44" t="s">
        <v>130</v>
      </c>
      <c r="C21" s="45"/>
      <c r="D21" s="44"/>
      <c r="E21" s="45">
        <v>20</v>
      </c>
      <c r="F21" s="44" t="s">
        <v>139</v>
      </c>
      <c r="G21" s="45" t="s">
        <v>41</v>
      </c>
      <c r="H21" s="45">
        <v>2019</v>
      </c>
      <c r="I21" s="45">
        <v>19.100000000000001</v>
      </c>
      <c r="J21" s="45">
        <v>2030</v>
      </c>
      <c r="K21" s="46">
        <v>9.6</v>
      </c>
      <c r="L21" s="45" t="s">
        <v>134</v>
      </c>
      <c r="M21" s="45" t="s">
        <v>135</v>
      </c>
      <c r="N21" s="45" t="s">
        <v>34</v>
      </c>
      <c r="O21" s="45" t="s">
        <v>35</v>
      </c>
      <c r="P21" s="45"/>
      <c r="Q21" s="47"/>
      <c r="R21" s="45" t="s">
        <v>136</v>
      </c>
      <c r="S21" s="45"/>
      <c r="T21" s="45"/>
      <c r="U21" s="45"/>
      <c r="V21" s="45"/>
      <c r="W21" s="45"/>
      <c r="X21" s="45"/>
      <c r="Y21" s="45"/>
      <c r="Z21" s="45"/>
      <c r="AA21" s="44" t="s">
        <v>140</v>
      </c>
      <c r="AB21" s="44" t="s">
        <v>138</v>
      </c>
      <c r="AC21" s="48"/>
      <c r="AD21" s="48" t="str">
        <f>IF(Tabela13[[#This Row],[ID_IPs_associados]]="","",IFERROR(TRIM(INDEX(_xlfn.TEXTSPLIT(Tabela13[[#This Row],[ID_IPs_associados]],"|"),1,1)),""))</f>
        <v/>
      </c>
      <c r="AE21" s="48" t="str">
        <f>IF(Tabela13[[#This Row],[ID_IPs_associados]]="","",IFERROR(TRIM(INDEX(_xlfn.TEXTSPLIT(Tabela13[[#This Row],[ID_IPs_associados]],"|"),1,2)),""))</f>
        <v/>
      </c>
      <c r="AF21" s="48" t="str">
        <f>IF(Tabela13[[#This Row],[ID_IPs_associados]]="","",IFERROR(TRIM(INDEX(_xlfn.TEXTSPLIT(Tabela13[[#This Row],[ID_IPs_associados]],"|"),1,3)),""))</f>
        <v/>
      </c>
      <c r="AG21" s="48" t="str">
        <f>IF(Tabela13[[#This Row],[ID_IPs_associados]]="","",IFERROR(TRIM(INDEX(_xlfn.TEXTSPLIT(Tabela13[[#This Row],[ID_IPs_associados]],"|"),1,4)),""))</f>
        <v/>
      </c>
      <c r="AH21" s="48" t="str">
        <f>IF(Tabela13[[#This Row],[ID_IPs_associados]]="","",IFERROR(TRIM(INDEX(_xlfn.TEXTSPLIT(Tabela13[[#This Row],[ID_IPs_associados]],"|"),1,5)),""))</f>
        <v/>
      </c>
    </row>
    <row r="22" spans="1:34" ht="67.5" hidden="1" customHeight="1" x14ac:dyDescent="0.35">
      <c r="A22" s="43" t="s">
        <v>129</v>
      </c>
      <c r="B22" s="44" t="s">
        <v>130</v>
      </c>
      <c r="C22" s="45"/>
      <c r="D22" s="44"/>
      <c r="E22" s="45">
        <v>21</v>
      </c>
      <c r="F22" s="44" t="s">
        <v>141</v>
      </c>
      <c r="G22" s="45" t="s">
        <v>41</v>
      </c>
      <c r="H22" s="45">
        <v>2014</v>
      </c>
      <c r="I22" s="45" t="s">
        <v>142</v>
      </c>
      <c r="J22" s="45">
        <v>2030</v>
      </c>
      <c r="K22" s="46" t="s">
        <v>143</v>
      </c>
      <c r="L22" s="45" t="s">
        <v>134</v>
      </c>
      <c r="M22" s="45" t="s">
        <v>135</v>
      </c>
      <c r="N22" s="45" t="s">
        <v>34</v>
      </c>
      <c r="O22" s="45" t="s">
        <v>35</v>
      </c>
      <c r="P22" s="45"/>
      <c r="Q22" s="47"/>
      <c r="R22" s="45" t="s">
        <v>136</v>
      </c>
      <c r="S22" s="45"/>
      <c r="T22" s="45"/>
      <c r="U22" s="45"/>
      <c r="V22" s="45"/>
      <c r="W22" s="45"/>
      <c r="X22" s="45"/>
      <c r="Y22" s="45"/>
      <c r="Z22" s="45"/>
      <c r="AA22" s="44" t="s">
        <v>144</v>
      </c>
      <c r="AB22" s="44" t="s">
        <v>145</v>
      </c>
      <c r="AC22" s="48"/>
      <c r="AD22" s="48" t="str">
        <f>IF(Tabela13[[#This Row],[ID_IPs_associados]]="","",IFERROR(TRIM(INDEX(_xlfn.TEXTSPLIT(Tabela13[[#This Row],[ID_IPs_associados]],"|"),1,1)),""))</f>
        <v/>
      </c>
      <c r="AE22" s="48" t="str">
        <f>IF(Tabela13[[#This Row],[ID_IPs_associados]]="","",IFERROR(TRIM(INDEX(_xlfn.TEXTSPLIT(Tabela13[[#This Row],[ID_IPs_associados]],"|"),1,2)),""))</f>
        <v/>
      </c>
      <c r="AF22" s="48" t="str">
        <f>IF(Tabela13[[#This Row],[ID_IPs_associados]]="","",IFERROR(TRIM(INDEX(_xlfn.TEXTSPLIT(Tabela13[[#This Row],[ID_IPs_associados]],"|"),1,3)),""))</f>
        <v/>
      </c>
      <c r="AG22" s="48" t="str">
        <f>IF(Tabela13[[#This Row],[ID_IPs_associados]]="","",IFERROR(TRIM(INDEX(_xlfn.TEXTSPLIT(Tabela13[[#This Row],[ID_IPs_associados]],"|"),1,4)),""))</f>
        <v/>
      </c>
      <c r="AH22" s="48" t="str">
        <f>IF(Tabela13[[#This Row],[ID_IPs_associados]]="","",IFERROR(TRIM(INDEX(_xlfn.TEXTSPLIT(Tabela13[[#This Row],[ID_IPs_associados]],"|"),1,5)),""))</f>
        <v/>
      </c>
    </row>
    <row r="23" spans="1:34" ht="37.5" hidden="1" customHeight="1" x14ac:dyDescent="0.35">
      <c r="A23" s="43" t="s">
        <v>129</v>
      </c>
      <c r="B23" s="44" t="s">
        <v>130</v>
      </c>
      <c r="C23" s="45"/>
      <c r="D23" s="44"/>
      <c r="E23" s="45">
        <v>22</v>
      </c>
      <c r="F23" s="44" t="s">
        <v>146</v>
      </c>
      <c r="G23" s="45" t="s">
        <v>41</v>
      </c>
      <c r="H23" s="45">
        <v>2019</v>
      </c>
      <c r="I23" s="45">
        <v>9.5</v>
      </c>
      <c r="J23" s="45">
        <v>2030</v>
      </c>
      <c r="K23" s="45">
        <v>4.8</v>
      </c>
      <c r="L23" s="45" t="s">
        <v>134</v>
      </c>
      <c r="M23" s="45" t="s">
        <v>135</v>
      </c>
      <c r="N23" s="45" t="s">
        <v>34</v>
      </c>
      <c r="O23" s="45" t="s">
        <v>35</v>
      </c>
      <c r="P23" s="45"/>
      <c r="Q23" s="47"/>
      <c r="R23" s="45" t="s">
        <v>136</v>
      </c>
      <c r="S23" s="45"/>
      <c r="T23" s="45"/>
      <c r="U23" s="45"/>
      <c r="V23" s="45"/>
      <c r="W23" s="45"/>
      <c r="X23" s="45"/>
      <c r="Y23" s="45"/>
      <c r="Z23" s="45"/>
      <c r="AA23" s="44" t="s">
        <v>147</v>
      </c>
      <c r="AB23" s="44" t="s">
        <v>138</v>
      </c>
      <c r="AC23" s="48"/>
      <c r="AD23" s="48" t="str">
        <f>IF(Tabela13[[#This Row],[ID_IPs_associados]]="","",IFERROR(TRIM(INDEX(_xlfn.TEXTSPLIT(Tabela13[[#This Row],[ID_IPs_associados]],"|"),1,1)),""))</f>
        <v/>
      </c>
      <c r="AE23" s="48" t="str">
        <f>IF(Tabela13[[#This Row],[ID_IPs_associados]]="","",IFERROR(TRIM(INDEX(_xlfn.TEXTSPLIT(Tabela13[[#This Row],[ID_IPs_associados]],"|"),1,2)),""))</f>
        <v/>
      </c>
      <c r="AF23" s="48" t="str">
        <f>IF(Tabela13[[#This Row],[ID_IPs_associados]]="","",IFERROR(TRIM(INDEX(_xlfn.TEXTSPLIT(Tabela13[[#This Row],[ID_IPs_associados]],"|"),1,3)),""))</f>
        <v/>
      </c>
      <c r="AG23" s="48" t="str">
        <f>IF(Tabela13[[#This Row],[ID_IPs_associados]]="","",IFERROR(TRIM(INDEX(_xlfn.TEXTSPLIT(Tabela13[[#This Row],[ID_IPs_associados]],"|"),1,4)),""))</f>
        <v/>
      </c>
      <c r="AH23" s="48" t="str">
        <f>IF(Tabela13[[#This Row],[ID_IPs_associados]]="","",IFERROR(TRIM(INDEX(_xlfn.TEXTSPLIT(Tabela13[[#This Row],[ID_IPs_associados]],"|"),1,5)),""))</f>
        <v/>
      </c>
    </row>
    <row r="24" spans="1:34" ht="75" hidden="1" x14ac:dyDescent="0.35">
      <c r="A24" s="43" t="s">
        <v>129</v>
      </c>
      <c r="B24" s="44" t="s">
        <v>130</v>
      </c>
      <c r="C24" s="45"/>
      <c r="D24" s="44"/>
      <c r="E24" s="45">
        <v>23</v>
      </c>
      <c r="F24" s="44" t="s">
        <v>148</v>
      </c>
      <c r="G24" s="45" t="s">
        <v>149</v>
      </c>
      <c r="H24" s="45">
        <v>2019</v>
      </c>
      <c r="I24" s="45" t="s">
        <v>126</v>
      </c>
      <c r="J24" s="45">
        <v>2030</v>
      </c>
      <c r="K24" s="46" t="s">
        <v>150</v>
      </c>
      <c r="L24" s="45" t="s">
        <v>134</v>
      </c>
      <c r="M24" s="45" t="s">
        <v>151</v>
      </c>
      <c r="N24" s="45" t="s">
        <v>34</v>
      </c>
      <c r="O24" s="45" t="s">
        <v>35</v>
      </c>
      <c r="P24" s="45"/>
      <c r="Q24" s="47"/>
      <c r="R24" s="45" t="s">
        <v>152</v>
      </c>
      <c r="S24" s="45">
        <v>10</v>
      </c>
      <c r="T24" s="45" t="s">
        <v>152</v>
      </c>
      <c r="U24" s="45"/>
      <c r="V24" s="45"/>
      <c r="W24" s="45"/>
      <c r="X24" s="45"/>
      <c r="Y24" s="45"/>
      <c r="Z24" s="45"/>
      <c r="AA24" s="54" t="s">
        <v>153</v>
      </c>
      <c r="AB24" s="55" t="s">
        <v>154</v>
      </c>
      <c r="AC24" s="48"/>
      <c r="AD24" s="48" t="str">
        <f>IF(Tabela13[[#This Row],[ID_IPs_associados]]="","",IFERROR(TRIM(INDEX(_xlfn.TEXTSPLIT(Tabela13[[#This Row],[ID_IPs_associados]],"|"),1,1)),""))</f>
        <v/>
      </c>
      <c r="AE24" s="48" t="str">
        <f>IF(Tabela13[[#This Row],[ID_IPs_associados]]="","",IFERROR(TRIM(INDEX(_xlfn.TEXTSPLIT(Tabela13[[#This Row],[ID_IPs_associados]],"|"),1,2)),""))</f>
        <v/>
      </c>
      <c r="AF24" s="48" t="str">
        <f>IF(Tabela13[[#This Row],[ID_IPs_associados]]="","",IFERROR(TRIM(INDEX(_xlfn.TEXTSPLIT(Tabela13[[#This Row],[ID_IPs_associados]],"|"),1,3)),""))</f>
        <v/>
      </c>
      <c r="AG24" s="48" t="str">
        <f>IF(Tabela13[[#This Row],[ID_IPs_associados]]="","",IFERROR(TRIM(INDEX(_xlfn.TEXTSPLIT(Tabela13[[#This Row],[ID_IPs_associados]],"|"),1,4)),""))</f>
        <v/>
      </c>
      <c r="AH24" s="48" t="str">
        <f>IF(Tabela13[[#This Row],[ID_IPs_associados]]="","",IFERROR(TRIM(INDEX(_xlfn.TEXTSPLIT(Tabela13[[#This Row],[ID_IPs_associados]],"|"),1,5)),""))</f>
        <v/>
      </c>
    </row>
    <row r="25" spans="1:34" ht="37.5" hidden="1" x14ac:dyDescent="0.35">
      <c r="A25" s="43" t="s">
        <v>155</v>
      </c>
      <c r="B25" s="44" t="s">
        <v>156</v>
      </c>
      <c r="C25" s="45" t="s">
        <v>131</v>
      </c>
      <c r="D25" s="44" t="s">
        <v>132</v>
      </c>
      <c r="E25" s="45">
        <v>24</v>
      </c>
      <c r="F25" s="44" t="s">
        <v>157</v>
      </c>
      <c r="G25" s="45" t="s">
        <v>158</v>
      </c>
      <c r="H25" s="45">
        <v>2020</v>
      </c>
      <c r="I25" s="45">
        <v>156.19999999999999</v>
      </c>
      <c r="J25" s="45">
        <v>2030</v>
      </c>
      <c r="K25" s="56">
        <v>78.099999999999994</v>
      </c>
      <c r="L25" s="45" t="s">
        <v>159</v>
      </c>
      <c r="M25" s="45" t="s">
        <v>160</v>
      </c>
      <c r="N25" s="45" t="s">
        <v>34</v>
      </c>
      <c r="O25" s="45" t="s">
        <v>35</v>
      </c>
      <c r="P25" s="45"/>
      <c r="Q25" s="47" t="s">
        <v>161</v>
      </c>
      <c r="R25" s="45" t="s">
        <v>162</v>
      </c>
      <c r="S25" s="45"/>
      <c r="T25" s="45"/>
      <c r="U25" s="45"/>
      <c r="V25" s="45"/>
      <c r="W25" s="45"/>
      <c r="X25" s="45"/>
      <c r="Y25" s="45"/>
      <c r="Z25" s="45"/>
      <c r="AA25" s="54" t="s">
        <v>163</v>
      </c>
      <c r="AB25" s="55" t="s">
        <v>154</v>
      </c>
      <c r="AC25" s="44" t="s">
        <v>164</v>
      </c>
      <c r="AD25" s="48" t="str">
        <f>IF(Tabela13[[#This Row],[ID_IPs_associados]]="","",IFERROR(TRIM(INDEX(_xlfn.TEXTSPLIT(Tabela13[[#This Row],[ID_IPs_associados]],"|"),1,1)),""))</f>
        <v>IP010040</v>
      </c>
      <c r="AE25" s="48" t="str">
        <f>IF(Tabela13[[#This Row],[ID_IPs_associados]]="","",IFERROR(TRIM(INDEX(_xlfn.TEXTSPLIT(Tabela13[[#This Row],[ID_IPs_associados]],"|"),1,2)),""))</f>
        <v/>
      </c>
      <c r="AF25" s="48" t="str">
        <f>IF(Tabela13[[#This Row],[ID_IPs_associados]]="","",IFERROR(TRIM(INDEX(_xlfn.TEXTSPLIT(Tabela13[[#This Row],[ID_IPs_associados]],"|"),1,3)),""))</f>
        <v/>
      </c>
      <c r="AG25" s="48" t="str">
        <f>IF(Tabela13[[#This Row],[ID_IPs_associados]]="","",IFERROR(TRIM(INDEX(_xlfn.TEXTSPLIT(Tabela13[[#This Row],[ID_IPs_associados]],"|"),1,4)),""))</f>
        <v/>
      </c>
      <c r="AH25" s="48" t="str">
        <f>IF(Tabela13[[#This Row],[ID_IPs_associados]]="","",IFERROR(TRIM(INDEX(_xlfn.TEXTSPLIT(Tabela13[[#This Row],[ID_IPs_associados]],"|"),1,5)),""))</f>
        <v/>
      </c>
    </row>
    <row r="26" spans="1:34" ht="65.25" hidden="1" customHeight="1" x14ac:dyDescent="0.35">
      <c r="A26" s="43" t="s">
        <v>165</v>
      </c>
      <c r="B26" s="44" t="s">
        <v>166</v>
      </c>
      <c r="C26" s="45"/>
      <c r="D26" s="44"/>
      <c r="E26" s="45">
        <v>25</v>
      </c>
      <c r="F26" s="44" t="s">
        <v>167</v>
      </c>
      <c r="G26" s="45" t="s">
        <v>41</v>
      </c>
      <c r="H26" s="45">
        <v>2020</v>
      </c>
      <c r="I26" s="45">
        <v>17.5</v>
      </c>
      <c r="J26" s="45">
        <v>2050</v>
      </c>
      <c r="K26" s="46" t="s">
        <v>168</v>
      </c>
      <c r="L26" s="45" t="s">
        <v>134</v>
      </c>
      <c r="M26" s="45" t="s">
        <v>44</v>
      </c>
      <c r="N26" s="45" t="s">
        <v>34</v>
      </c>
      <c r="O26" s="45" t="s">
        <v>35</v>
      </c>
      <c r="P26" s="45"/>
      <c r="Q26" s="47"/>
      <c r="R26" s="45" t="s">
        <v>77</v>
      </c>
      <c r="S26" s="45">
        <v>7</v>
      </c>
      <c r="T26" s="45" t="s">
        <v>169</v>
      </c>
      <c r="U26" s="45">
        <v>2030</v>
      </c>
      <c r="V26" s="45">
        <v>10</v>
      </c>
      <c r="W26" s="45">
        <v>2040</v>
      </c>
      <c r="X26" s="45">
        <v>5</v>
      </c>
      <c r="Y26" s="45"/>
      <c r="Z26" s="45"/>
      <c r="AA26" s="52" t="s">
        <v>1287</v>
      </c>
      <c r="AB26" s="44" t="s">
        <v>170</v>
      </c>
      <c r="AC26" s="48"/>
      <c r="AD26" s="48" t="str">
        <f>IF(Tabela13[[#This Row],[ID_IPs_associados]]="","",IFERROR(TRIM(INDEX(_xlfn.TEXTSPLIT(Tabela13[[#This Row],[ID_IPs_associados]],"|"),1,1)),""))</f>
        <v/>
      </c>
      <c r="AE26" s="48" t="str">
        <f>IF(Tabela13[[#This Row],[ID_IPs_associados]]="","",IFERROR(TRIM(INDEX(_xlfn.TEXTSPLIT(Tabela13[[#This Row],[ID_IPs_associados]],"|"),1,2)),""))</f>
        <v/>
      </c>
      <c r="AF26" s="48" t="str">
        <f>IF(Tabela13[[#This Row],[ID_IPs_associados]]="","",IFERROR(TRIM(INDEX(_xlfn.TEXTSPLIT(Tabela13[[#This Row],[ID_IPs_associados]],"|"),1,3)),""))</f>
        <v/>
      </c>
      <c r="AG26" s="48" t="str">
        <f>IF(Tabela13[[#This Row],[ID_IPs_associados]]="","",IFERROR(TRIM(INDEX(_xlfn.TEXTSPLIT(Tabela13[[#This Row],[ID_IPs_associados]],"|"),1,4)),""))</f>
        <v/>
      </c>
      <c r="AH26" s="48" t="str">
        <f>IF(Tabela13[[#This Row],[ID_IPs_associados]]="","",IFERROR(TRIM(INDEX(_xlfn.TEXTSPLIT(Tabela13[[#This Row],[ID_IPs_associados]],"|"),1,5)),""))</f>
        <v/>
      </c>
    </row>
    <row r="27" spans="1:34" ht="50" hidden="1" x14ac:dyDescent="0.35">
      <c r="A27" s="43" t="s">
        <v>165</v>
      </c>
      <c r="B27" s="44" t="s">
        <v>166</v>
      </c>
      <c r="C27" s="45"/>
      <c r="D27" s="44"/>
      <c r="E27" s="45">
        <v>26</v>
      </c>
      <c r="F27" s="44" t="s">
        <v>171</v>
      </c>
      <c r="G27" s="45" t="s">
        <v>41</v>
      </c>
      <c r="H27" s="45">
        <v>2012</v>
      </c>
      <c r="I27" s="45">
        <v>35.700000000000003</v>
      </c>
      <c r="J27" s="45">
        <v>2050</v>
      </c>
      <c r="K27" s="46" t="s">
        <v>172</v>
      </c>
      <c r="L27" s="45" t="s">
        <v>134</v>
      </c>
      <c r="M27" s="45" t="s">
        <v>44</v>
      </c>
      <c r="N27" s="45" t="s">
        <v>34</v>
      </c>
      <c r="O27" s="45" t="s">
        <v>35</v>
      </c>
      <c r="P27" s="45"/>
      <c r="Q27" s="47"/>
      <c r="R27" s="45" t="s">
        <v>77</v>
      </c>
      <c r="S27" s="45">
        <v>1</v>
      </c>
      <c r="T27" s="45" t="s">
        <v>173</v>
      </c>
      <c r="U27" s="45">
        <v>2030</v>
      </c>
      <c r="V27" s="45">
        <v>20</v>
      </c>
      <c r="W27" s="45">
        <v>2040</v>
      </c>
      <c r="X27" s="45">
        <v>10</v>
      </c>
      <c r="Y27" s="45"/>
      <c r="Z27" s="45"/>
      <c r="AA27" s="52" t="s">
        <v>174</v>
      </c>
      <c r="AB27" s="44" t="s">
        <v>170</v>
      </c>
      <c r="AC27" s="48"/>
      <c r="AD27" s="48" t="str">
        <f>IF(Tabela13[[#This Row],[ID_IPs_associados]]="","",IFERROR(TRIM(INDEX(_xlfn.TEXTSPLIT(Tabela13[[#This Row],[ID_IPs_associados]],"|"),1,1)),""))</f>
        <v/>
      </c>
      <c r="AE27" s="48" t="str">
        <f>IF(Tabela13[[#This Row],[ID_IPs_associados]]="","",IFERROR(TRIM(INDEX(_xlfn.TEXTSPLIT(Tabela13[[#This Row],[ID_IPs_associados]],"|"),1,2)),""))</f>
        <v/>
      </c>
      <c r="AF27" s="48" t="str">
        <f>IF(Tabela13[[#This Row],[ID_IPs_associados]]="","",IFERROR(TRIM(INDEX(_xlfn.TEXTSPLIT(Tabela13[[#This Row],[ID_IPs_associados]],"|"),1,3)),""))</f>
        <v/>
      </c>
      <c r="AG27" s="48" t="str">
        <f>IF(Tabela13[[#This Row],[ID_IPs_associados]]="","",IFERROR(TRIM(INDEX(_xlfn.TEXTSPLIT(Tabela13[[#This Row],[ID_IPs_associados]],"|"),1,4)),""))</f>
        <v/>
      </c>
      <c r="AH27" s="48" t="str">
        <f>IF(Tabela13[[#This Row],[ID_IPs_associados]]="","",IFERROR(TRIM(INDEX(_xlfn.TEXTSPLIT(Tabela13[[#This Row],[ID_IPs_associados]],"|"),1,5)),""))</f>
        <v/>
      </c>
    </row>
    <row r="28" spans="1:34" ht="75" hidden="1" x14ac:dyDescent="0.35">
      <c r="A28" s="43" t="s">
        <v>165</v>
      </c>
      <c r="B28" s="44" t="s">
        <v>166</v>
      </c>
      <c r="C28" s="45"/>
      <c r="D28" s="44"/>
      <c r="E28" s="45">
        <v>27</v>
      </c>
      <c r="F28" s="44" t="s">
        <v>175</v>
      </c>
      <c r="G28" s="45" t="s">
        <v>41</v>
      </c>
      <c r="H28" s="45">
        <v>2020</v>
      </c>
      <c r="I28" s="45">
        <v>25.2</v>
      </c>
      <c r="J28" s="45">
        <v>2050</v>
      </c>
      <c r="K28" s="46" t="s">
        <v>172</v>
      </c>
      <c r="L28" s="45" t="s">
        <v>134</v>
      </c>
      <c r="M28" s="45" t="s">
        <v>44</v>
      </c>
      <c r="N28" s="45" t="s">
        <v>34</v>
      </c>
      <c r="O28" s="45" t="s">
        <v>35</v>
      </c>
      <c r="P28" s="45"/>
      <c r="Q28" s="47"/>
      <c r="R28" s="45" t="s">
        <v>77</v>
      </c>
      <c r="S28" s="45"/>
      <c r="T28" s="45"/>
      <c r="U28" s="45">
        <v>2030</v>
      </c>
      <c r="V28" s="45">
        <v>20</v>
      </c>
      <c r="W28" s="45">
        <v>2040</v>
      </c>
      <c r="X28" s="45">
        <v>10</v>
      </c>
      <c r="Y28" s="45"/>
      <c r="Z28" s="45"/>
      <c r="AA28" s="52" t="s">
        <v>176</v>
      </c>
      <c r="AB28" s="44" t="s">
        <v>170</v>
      </c>
      <c r="AC28" s="48"/>
      <c r="AD28" s="48" t="str">
        <f>IF(Tabela13[[#This Row],[ID_IPs_associados]]="","",IFERROR(TRIM(INDEX(_xlfn.TEXTSPLIT(Tabela13[[#This Row],[ID_IPs_associados]],"|"),1,1)),""))</f>
        <v/>
      </c>
      <c r="AE28" s="48" t="str">
        <f>IF(Tabela13[[#This Row],[ID_IPs_associados]]="","",IFERROR(TRIM(INDEX(_xlfn.TEXTSPLIT(Tabela13[[#This Row],[ID_IPs_associados]],"|"),1,2)),""))</f>
        <v/>
      </c>
      <c r="AF28" s="48" t="str">
        <f>IF(Tabela13[[#This Row],[ID_IPs_associados]]="","",IFERROR(TRIM(INDEX(_xlfn.TEXTSPLIT(Tabela13[[#This Row],[ID_IPs_associados]],"|"),1,3)),""))</f>
        <v/>
      </c>
      <c r="AG28" s="48" t="str">
        <f>IF(Tabela13[[#This Row],[ID_IPs_associados]]="","",IFERROR(TRIM(INDEX(_xlfn.TEXTSPLIT(Tabela13[[#This Row],[ID_IPs_associados]],"|"),1,4)),""))</f>
        <v/>
      </c>
      <c r="AH28" s="48" t="str">
        <f>IF(Tabela13[[#This Row],[ID_IPs_associados]]="","",IFERROR(TRIM(INDEX(_xlfn.TEXTSPLIT(Tabela13[[#This Row],[ID_IPs_associados]],"|"),1,5)),""))</f>
        <v/>
      </c>
    </row>
    <row r="29" spans="1:34" ht="50" hidden="1" x14ac:dyDescent="0.35">
      <c r="A29" s="43" t="s">
        <v>165</v>
      </c>
      <c r="B29" s="44" t="s">
        <v>166</v>
      </c>
      <c r="C29" s="45"/>
      <c r="D29" s="44"/>
      <c r="E29" s="45">
        <v>28</v>
      </c>
      <c r="F29" s="44" t="s">
        <v>177</v>
      </c>
      <c r="G29" s="45" t="s">
        <v>41</v>
      </c>
      <c r="H29" s="45">
        <v>2020</v>
      </c>
      <c r="I29" s="45">
        <v>75.900000000000006</v>
      </c>
      <c r="J29" s="45">
        <v>2050</v>
      </c>
      <c r="K29" s="45">
        <v>30</v>
      </c>
      <c r="L29" s="45" t="s">
        <v>82</v>
      </c>
      <c r="M29" s="45" t="s">
        <v>83</v>
      </c>
      <c r="N29" s="45" t="s">
        <v>34</v>
      </c>
      <c r="O29" s="45" t="s">
        <v>35</v>
      </c>
      <c r="P29" s="45"/>
      <c r="Q29" s="47" t="s">
        <v>178</v>
      </c>
      <c r="R29" s="45" t="s">
        <v>84</v>
      </c>
      <c r="S29" s="45">
        <v>11</v>
      </c>
      <c r="T29" s="45" t="s">
        <v>77</v>
      </c>
      <c r="U29" s="45">
        <v>2030</v>
      </c>
      <c r="V29" s="45">
        <v>50</v>
      </c>
      <c r="W29" s="45">
        <v>2040</v>
      </c>
      <c r="X29" s="45">
        <v>40</v>
      </c>
      <c r="Y29" s="45"/>
      <c r="Z29" s="45"/>
      <c r="AA29" s="52" t="s">
        <v>179</v>
      </c>
      <c r="AB29" s="44" t="s">
        <v>180</v>
      </c>
      <c r="AC29" s="48"/>
      <c r="AD29" s="48" t="str">
        <f>IF(Tabela13[[#This Row],[ID_IPs_associados]]="","",IFERROR(TRIM(INDEX(_xlfn.TEXTSPLIT(Tabela13[[#This Row],[ID_IPs_associados]],"|"),1,1)),""))</f>
        <v/>
      </c>
      <c r="AE29" s="48" t="str">
        <f>IF(Tabela13[[#This Row],[ID_IPs_associados]]="","",IFERROR(TRIM(INDEX(_xlfn.TEXTSPLIT(Tabela13[[#This Row],[ID_IPs_associados]],"|"),1,2)),""))</f>
        <v/>
      </c>
      <c r="AF29" s="48" t="str">
        <f>IF(Tabela13[[#This Row],[ID_IPs_associados]]="","",IFERROR(TRIM(INDEX(_xlfn.TEXTSPLIT(Tabela13[[#This Row],[ID_IPs_associados]],"|"),1,3)),""))</f>
        <v/>
      </c>
      <c r="AG29" s="48" t="str">
        <f>IF(Tabela13[[#This Row],[ID_IPs_associados]]="","",IFERROR(TRIM(INDEX(_xlfn.TEXTSPLIT(Tabela13[[#This Row],[ID_IPs_associados]],"|"),1,4)),""))</f>
        <v/>
      </c>
      <c r="AH29" s="48" t="str">
        <f>IF(Tabela13[[#This Row],[ID_IPs_associados]]="","",IFERROR(TRIM(INDEX(_xlfn.TEXTSPLIT(Tabela13[[#This Row],[ID_IPs_associados]],"|"),1,5)),""))</f>
        <v/>
      </c>
    </row>
    <row r="30" spans="1:34" ht="50" hidden="1" x14ac:dyDescent="0.35">
      <c r="A30" s="43" t="s">
        <v>165</v>
      </c>
      <c r="B30" s="44" t="s">
        <v>166</v>
      </c>
      <c r="C30" s="45"/>
      <c r="D30" s="44"/>
      <c r="E30" s="45">
        <v>29</v>
      </c>
      <c r="F30" s="44" t="s">
        <v>181</v>
      </c>
      <c r="G30" s="45" t="s">
        <v>182</v>
      </c>
      <c r="H30" s="45">
        <v>2016</v>
      </c>
      <c r="I30" s="46">
        <v>1581.3</v>
      </c>
      <c r="J30" s="45">
        <v>2050</v>
      </c>
      <c r="K30" s="45">
        <v>0</v>
      </c>
      <c r="L30" s="45" t="s">
        <v>134</v>
      </c>
      <c r="M30" s="45" t="s">
        <v>83</v>
      </c>
      <c r="N30" s="45" t="s">
        <v>34</v>
      </c>
      <c r="O30" s="45" t="s">
        <v>35</v>
      </c>
      <c r="P30" s="45"/>
      <c r="Q30" s="47" t="s">
        <v>183</v>
      </c>
      <c r="R30" s="45" t="s">
        <v>169</v>
      </c>
      <c r="S30" s="45"/>
      <c r="T30" s="45"/>
      <c r="U30" s="45">
        <v>2030</v>
      </c>
      <c r="V30" s="49">
        <v>700000</v>
      </c>
      <c r="W30" s="45">
        <v>2040</v>
      </c>
      <c r="X30" s="49">
        <v>250000</v>
      </c>
      <c r="Y30" s="45"/>
      <c r="Z30" s="45"/>
      <c r="AA30" s="10" t="s">
        <v>1288</v>
      </c>
      <c r="AB30" s="44" t="s">
        <v>184</v>
      </c>
      <c r="AC30" s="48"/>
      <c r="AD30" s="48" t="str">
        <f>IF(Tabela13[[#This Row],[ID_IPs_associados]]="","",IFERROR(TRIM(INDEX(_xlfn.TEXTSPLIT(Tabela13[[#This Row],[ID_IPs_associados]],"|"),1,1)),""))</f>
        <v/>
      </c>
      <c r="AE30" s="48" t="str">
        <f>IF(Tabela13[[#This Row],[ID_IPs_associados]]="","",IFERROR(TRIM(INDEX(_xlfn.TEXTSPLIT(Tabela13[[#This Row],[ID_IPs_associados]],"|"),1,2)),""))</f>
        <v/>
      </c>
      <c r="AF30" s="48" t="str">
        <f>IF(Tabela13[[#This Row],[ID_IPs_associados]]="","",IFERROR(TRIM(INDEX(_xlfn.TEXTSPLIT(Tabela13[[#This Row],[ID_IPs_associados]],"|"),1,3)),""))</f>
        <v/>
      </c>
      <c r="AG30" s="48" t="str">
        <f>IF(Tabela13[[#This Row],[ID_IPs_associados]]="","",IFERROR(TRIM(INDEX(_xlfn.TEXTSPLIT(Tabela13[[#This Row],[ID_IPs_associados]],"|"),1,4)),""))</f>
        <v/>
      </c>
      <c r="AH30" s="48" t="str">
        <f>IF(Tabela13[[#This Row],[ID_IPs_associados]]="","",IFERROR(TRIM(INDEX(_xlfn.TEXTSPLIT(Tabela13[[#This Row],[ID_IPs_associados]],"|"),1,5)),""))</f>
        <v/>
      </c>
    </row>
    <row r="31" spans="1:34" ht="50" hidden="1" x14ac:dyDescent="0.35">
      <c r="A31" s="43" t="s">
        <v>185</v>
      </c>
      <c r="B31" s="44" t="s">
        <v>186</v>
      </c>
      <c r="C31" s="45"/>
      <c r="D31" s="44"/>
      <c r="E31" s="45">
        <v>30</v>
      </c>
      <c r="F31" s="44" t="s">
        <v>187</v>
      </c>
      <c r="G31" s="45" t="s">
        <v>41</v>
      </c>
      <c r="H31" s="45">
        <v>2019</v>
      </c>
      <c r="I31" s="45">
        <v>17</v>
      </c>
      <c r="J31" s="45">
        <v>2030</v>
      </c>
      <c r="K31" s="49">
        <v>10</v>
      </c>
      <c r="L31" s="45" t="s">
        <v>32</v>
      </c>
      <c r="M31" s="45" t="s">
        <v>188</v>
      </c>
      <c r="N31" s="45" t="s">
        <v>34</v>
      </c>
      <c r="O31" s="45" t="s">
        <v>35</v>
      </c>
      <c r="P31" s="45"/>
      <c r="Q31" s="47"/>
      <c r="R31" s="45" t="s">
        <v>189</v>
      </c>
      <c r="S31" s="45"/>
      <c r="T31" s="45"/>
      <c r="U31" s="45"/>
      <c r="V31" s="45"/>
      <c r="W31" s="45"/>
      <c r="X31" s="45"/>
      <c r="Y31" s="45"/>
      <c r="Z31" s="45"/>
      <c r="AA31" s="52" t="s">
        <v>190</v>
      </c>
      <c r="AB31" s="55" t="s">
        <v>154</v>
      </c>
      <c r="AC31" s="48"/>
      <c r="AD31" s="48" t="str">
        <f>IF(Tabela13[[#This Row],[ID_IPs_associados]]="","",IFERROR(TRIM(INDEX(_xlfn.TEXTSPLIT(Tabela13[[#This Row],[ID_IPs_associados]],"|"),1,1)),""))</f>
        <v/>
      </c>
      <c r="AE31" s="48" t="str">
        <f>IF(Tabela13[[#This Row],[ID_IPs_associados]]="","",IFERROR(TRIM(INDEX(_xlfn.TEXTSPLIT(Tabela13[[#This Row],[ID_IPs_associados]],"|"),1,2)),""))</f>
        <v/>
      </c>
      <c r="AF31" s="48" t="str">
        <f>IF(Tabela13[[#This Row],[ID_IPs_associados]]="","",IFERROR(TRIM(INDEX(_xlfn.TEXTSPLIT(Tabela13[[#This Row],[ID_IPs_associados]],"|"),1,3)),""))</f>
        <v/>
      </c>
      <c r="AG31" s="48" t="str">
        <f>IF(Tabela13[[#This Row],[ID_IPs_associados]]="","",IFERROR(TRIM(INDEX(_xlfn.TEXTSPLIT(Tabela13[[#This Row],[ID_IPs_associados]],"|"),1,4)),""))</f>
        <v/>
      </c>
      <c r="AH31" s="48" t="str">
        <f>IF(Tabela13[[#This Row],[ID_IPs_associados]]="","",IFERROR(TRIM(INDEX(_xlfn.TEXTSPLIT(Tabela13[[#This Row],[ID_IPs_associados]],"|"),1,5)),""))</f>
        <v/>
      </c>
    </row>
    <row r="32" spans="1:34" ht="37.5" hidden="1" x14ac:dyDescent="0.35">
      <c r="A32" s="43" t="s">
        <v>185</v>
      </c>
      <c r="B32" s="44" t="s">
        <v>186</v>
      </c>
      <c r="C32" s="45"/>
      <c r="D32" s="44"/>
      <c r="E32" s="45">
        <v>31</v>
      </c>
      <c r="F32" s="44" t="s">
        <v>191</v>
      </c>
      <c r="G32" s="45" t="s">
        <v>41</v>
      </c>
      <c r="H32" s="45">
        <v>2022</v>
      </c>
      <c r="I32" s="45">
        <v>18</v>
      </c>
      <c r="J32" s="45">
        <v>2030</v>
      </c>
      <c r="K32" s="45">
        <v>15</v>
      </c>
      <c r="L32" s="45" t="s">
        <v>32</v>
      </c>
      <c r="M32" s="45" t="s">
        <v>188</v>
      </c>
      <c r="N32" s="45" t="s">
        <v>34</v>
      </c>
      <c r="O32" s="45" t="s">
        <v>35</v>
      </c>
      <c r="P32" s="45"/>
      <c r="Q32" s="47"/>
      <c r="R32" s="45" t="s">
        <v>192</v>
      </c>
      <c r="S32" s="45"/>
      <c r="T32" s="45"/>
      <c r="U32" s="45"/>
      <c r="V32" s="45"/>
      <c r="W32" s="45"/>
      <c r="X32" s="45"/>
      <c r="Y32" s="45"/>
      <c r="Z32" s="45"/>
      <c r="AA32" s="44"/>
      <c r="AB32" s="44"/>
      <c r="AC32" s="48"/>
      <c r="AD32" s="48" t="str">
        <f>IF(Tabela13[[#This Row],[ID_IPs_associados]]="","",IFERROR(TRIM(INDEX(_xlfn.TEXTSPLIT(Tabela13[[#This Row],[ID_IPs_associados]],"|"),1,1)),""))</f>
        <v/>
      </c>
      <c r="AE32" s="48" t="str">
        <f>IF(Tabela13[[#This Row],[ID_IPs_associados]]="","",IFERROR(TRIM(INDEX(_xlfn.TEXTSPLIT(Tabela13[[#This Row],[ID_IPs_associados]],"|"),1,2)),""))</f>
        <v/>
      </c>
      <c r="AF32" s="48" t="str">
        <f>IF(Tabela13[[#This Row],[ID_IPs_associados]]="","",IFERROR(TRIM(INDEX(_xlfn.TEXTSPLIT(Tabela13[[#This Row],[ID_IPs_associados]],"|"),1,3)),""))</f>
        <v/>
      </c>
      <c r="AG32" s="48" t="str">
        <f>IF(Tabela13[[#This Row],[ID_IPs_associados]]="","",IFERROR(TRIM(INDEX(_xlfn.TEXTSPLIT(Tabela13[[#This Row],[ID_IPs_associados]],"|"),1,4)),""))</f>
        <v/>
      </c>
      <c r="AH32" s="48" t="str">
        <f>IF(Tabela13[[#This Row],[ID_IPs_associados]]="","",IFERROR(TRIM(INDEX(_xlfn.TEXTSPLIT(Tabela13[[#This Row],[ID_IPs_associados]],"|"),1,5)),""))</f>
        <v/>
      </c>
    </row>
    <row r="33" spans="1:34" ht="75" hidden="1" x14ac:dyDescent="0.35">
      <c r="A33" s="43" t="s">
        <v>185</v>
      </c>
      <c r="B33" s="44" t="s">
        <v>186</v>
      </c>
      <c r="C33" s="45"/>
      <c r="D33" s="44"/>
      <c r="E33" s="45">
        <v>32</v>
      </c>
      <c r="F33" s="44" t="s">
        <v>193</v>
      </c>
      <c r="G33" s="45" t="s">
        <v>41</v>
      </c>
      <c r="H33" s="45">
        <v>2022</v>
      </c>
      <c r="I33" s="45">
        <v>3.5</v>
      </c>
      <c r="J33" s="45">
        <v>2030</v>
      </c>
      <c r="K33" s="49">
        <v>3</v>
      </c>
      <c r="L33" s="45" t="s">
        <v>32</v>
      </c>
      <c r="M33" s="45" t="s">
        <v>188</v>
      </c>
      <c r="N33" s="45" t="s">
        <v>34</v>
      </c>
      <c r="O33" s="45" t="s">
        <v>35</v>
      </c>
      <c r="P33" s="45"/>
      <c r="Q33" s="47"/>
      <c r="R33" s="45" t="s">
        <v>192</v>
      </c>
      <c r="S33" s="45"/>
      <c r="T33" s="45"/>
      <c r="U33" s="45"/>
      <c r="V33" s="45"/>
      <c r="W33" s="45"/>
      <c r="X33" s="45"/>
      <c r="Y33" s="45"/>
      <c r="Z33" s="45"/>
      <c r="AA33" s="52" t="s">
        <v>194</v>
      </c>
      <c r="AB33" s="52" t="s">
        <v>195</v>
      </c>
      <c r="AC33" s="48"/>
      <c r="AD33" s="48" t="str">
        <f>IF(Tabela13[[#This Row],[ID_IPs_associados]]="","",IFERROR(TRIM(INDEX(_xlfn.TEXTSPLIT(Tabela13[[#This Row],[ID_IPs_associados]],"|"),1,1)),""))</f>
        <v/>
      </c>
      <c r="AE33" s="48" t="str">
        <f>IF(Tabela13[[#This Row],[ID_IPs_associados]]="","",IFERROR(TRIM(INDEX(_xlfn.TEXTSPLIT(Tabela13[[#This Row],[ID_IPs_associados]],"|"),1,2)),""))</f>
        <v/>
      </c>
      <c r="AF33" s="48" t="str">
        <f>IF(Tabela13[[#This Row],[ID_IPs_associados]]="","",IFERROR(TRIM(INDEX(_xlfn.TEXTSPLIT(Tabela13[[#This Row],[ID_IPs_associados]],"|"),1,3)),""))</f>
        <v/>
      </c>
      <c r="AG33" s="48" t="str">
        <f>IF(Tabela13[[#This Row],[ID_IPs_associados]]="","",IFERROR(TRIM(INDEX(_xlfn.TEXTSPLIT(Tabela13[[#This Row],[ID_IPs_associados]],"|"),1,4)),""))</f>
        <v/>
      </c>
      <c r="AH33" s="48" t="str">
        <f>IF(Tabela13[[#This Row],[ID_IPs_associados]]="","",IFERROR(TRIM(INDEX(_xlfn.TEXTSPLIT(Tabela13[[#This Row],[ID_IPs_associados]],"|"),1,5)),""))</f>
        <v/>
      </c>
    </row>
    <row r="34" spans="1:34" ht="37.5" hidden="1" x14ac:dyDescent="0.35">
      <c r="A34" s="43" t="s">
        <v>185</v>
      </c>
      <c r="B34" s="44" t="s">
        <v>186</v>
      </c>
      <c r="C34" s="45"/>
      <c r="D34" s="44"/>
      <c r="E34" s="45">
        <v>33</v>
      </c>
      <c r="F34" s="44" t="s">
        <v>196</v>
      </c>
      <c r="G34" s="45" t="s">
        <v>41</v>
      </c>
      <c r="H34" s="45">
        <v>2022</v>
      </c>
      <c r="I34" s="45">
        <v>98.99</v>
      </c>
      <c r="J34" s="45">
        <v>2030</v>
      </c>
      <c r="K34" s="49">
        <v>99</v>
      </c>
      <c r="L34" s="45" t="s">
        <v>32</v>
      </c>
      <c r="M34" s="45" t="s">
        <v>197</v>
      </c>
      <c r="N34" s="45" t="s">
        <v>34</v>
      </c>
      <c r="O34" s="45" t="s">
        <v>35</v>
      </c>
      <c r="P34" s="45"/>
      <c r="Q34" s="47"/>
      <c r="R34" s="45" t="s">
        <v>198</v>
      </c>
      <c r="S34" s="45">
        <v>3</v>
      </c>
      <c r="T34" s="45" t="s">
        <v>199</v>
      </c>
      <c r="U34" s="45"/>
      <c r="V34" s="45"/>
      <c r="W34" s="45"/>
      <c r="X34" s="45"/>
      <c r="Y34" s="45"/>
      <c r="Z34" s="45"/>
      <c r="AA34" s="44"/>
      <c r="AB34" s="44"/>
      <c r="AC34" s="48"/>
      <c r="AD34" s="48" t="str">
        <f>IF(Tabela13[[#This Row],[ID_IPs_associados]]="","",IFERROR(TRIM(INDEX(_xlfn.TEXTSPLIT(Tabela13[[#This Row],[ID_IPs_associados]],"|"),1,1)),""))</f>
        <v/>
      </c>
      <c r="AE34" s="48" t="str">
        <f>IF(Tabela13[[#This Row],[ID_IPs_associados]]="","",IFERROR(TRIM(INDEX(_xlfn.TEXTSPLIT(Tabela13[[#This Row],[ID_IPs_associados]],"|"),1,2)),""))</f>
        <v/>
      </c>
      <c r="AF34" s="48" t="str">
        <f>IF(Tabela13[[#This Row],[ID_IPs_associados]]="","",IFERROR(TRIM(INDEX(_xlfn.TEXTSPLIT(Tabela13[[#This Row],[ID_IPs_associados]],"|"),1,3)),""))</f>
        <v/>
      </c>
      <c r="AG34" s="48" t="str">
        <f>IF(Tabela13[[#This Row],[ID_IPs_associados]]="","",IFERROR(TRIM(INDEX(_xlfn.TEXTSPLIT(Tabela13[[#This Row],[ID_IPs_associados]],"|"),1,4)),""))</f>
        <v/>
      </c>
      <c r="AH34" s="48" t="str">
        <f>IF(Tabela13[[#This Row],[ID_IPs_associados]]="","",IFERROR(TRIM(INDEX(_xlfn.TEXTSPLIT(Tabela13[[#This Row],[ID_IPs_associados]],"|"),1,5)),""))</f>
        <v/>
      </c>
    </row>
    <row r="35" spans="1:34" ht="62.5" hidden="1" x14ac:dyDescent="0.35">
      <c r="A35" s="43" t="s">
        <v>185</v>
      </c>
      <c r="B35" s="44" t="s">
        <v>186</v>
      </c>
      <c r="C35" s="45"/>
      <c r="D35" s="44"/>
      <c r="E35" s="45">
        <v>34</v>
      </c>
      <c r="F35" s="44" t="s">
        <v>200</v>
      </c>
      <c r="G35" s="45" t="s">
        <v>201</v>
      </c>
      <c r="H35" s="45">
        <v>2022</v>
      </c>
      <c r="I35" s="45" t="s">
        <v>126</v>
      </c>
      <c r="J35" s="45">
        <v>2030</v>
      </c>
      <c r="K35" s="46" t="s">
        <v>202</v>
      </c>
      <c r="L35" s="45" t="s">
        <v>32</v>
      </c>
      <c r="M35" s="45" t="s">
        <v>188</v>
      </c>
      <c r="N35" s="45" t="s">
        <v>34</v>
      </c>
      <c r="O35" s="45" t="s">
        <v>35</v>
      </c>
      <c r="P35" s="45"/>
      <c r="Q35" s="47"/>
      <c r="R35" s="45" t="s">
        <v>203</v>
      </c>
      <c r="S35" s="45"/>
      <c r="T35" s="45" t="s">
        <v>199</v>
      </c>
      <c r="U35" s="45"/>
      <c r="V35" s="45"/>
      <c r="W35" s="45"/>
      <c r="X35" s="45"/>
      <c r="Y35" s="45"/>
      <c r="Z35" s="45"/>
      <c r="AB35" s="44"/>
      <c r="AC35" s="48"/>
      <c r="AD35" s="48" t="str">
        <f>IF(Tabela13[[#This Row],[ID_IPs_associados]]="","",IFERROR(TRIM(INDEX(_xlfn.TEXTSPLIT(Tabela13[[#This Row],[ID_IPs_associados]],"|"),1,1)),""))</f>
        <v/>
      </c>
      <c r="AE35" s="48" t="str">
        <f>IF(Tabela13[[#This Row],[ID_IPs_associados]]="","",IFERROR(TRIM(INDEX(_xlfn.TEXTSPLIT(Tabela13[[#This Row],[ID_IPs_associados]],"|"),1,2)),""))</f>
        <v/>
      </c>
      <c r="AF35" s="48" t="str">
        <f>IF(Tabela13[[#This Row],[ID_IPs_associados]]="","",IFERROR(TRIM(INDEX(_xlfn.TEXTSPLIT(Tabela13[[#This Row],[ID_IPs_associados]],"|"),1,3)),""))</f>
        <v/>
      </c>
      <c r="AG35" s="48" t="str">
        <f>IF(Tabela13[[#This Row],[ID_IPs_associados]]="","",IFERROR(TRIM(INDEX(_xlfn.TEXTSPLIT(Tabela13[[#This Row],[ID_IPs_associados]],"|"),1,4)),""))</f>
        <v/>
      </c>
      <c r="AH35" s="48" t="str">
        <f>IF(Tabela13[[#This Row],[ID_IPs_associados]]="","",IFERROR(TRIM(INDEX(_xlfn.TEXTSPLIT(Tabela13[[#This Row],[ID_IPs_associados]],"|"),1,5)),""))</f>
        <v/>
      </c>
    </row>
    <row r="36" spans="1:34" ht="25" hidden="1" x14ac:dyDescent="0.35">
      <c r="A36" s="43" t="s">
        <v>185</v>
      </c>
      <c r="B36" s="44" t="s">
        <v>186</v>
      </c>
      <c r="C36" s="45"/>
      <c r="D36" s="44"/>
      <c r="E36" s="45">
        <v>35</v>
      </c>
      <c r="F36" s="44" t="s">
        <v>204</v>
      </c>
      <c r="G36" s="45" t="s">
        <v>41</v>
      </c>
      <c r="H36" s="45">
        <v>2015</v>
      </c>
      <c r="I36" s="45">
        <v>67.599999999999994</v>
      </c>
      <c r="J36" s="45">
        <v>2030</v>
      </c>
      <c r="K36" s="45">
        <v>65</v>
      </c>
      <c r="L36" s="45" t="s">
        <v>32</v>
      </c>
      <c r="M36" s="45" t="s">
        <v>33</v>
      </c>
      <c r="N36" s="45" t="s">
        <v>34</v>
      </c>
      <c r="O36" s="45" t="s">
        <v>35</v>
      </c>
      <c r="P36" s="45"/>
      <c r="Q36" s="47"/>
      <c r="R36" s="45" t="s">
        <v>37</v>
      </c>
      <c r="S36" s="45"/>
      <c r="T36" s="45" t="s">
        <v>206</v>
      </c>
      <c r="U36" s="45"/>
      <c r="V36" s="45"/>
      <c r="W36" s="45"/>
      <c r="X36" s="45"/>
      <c r="Y36" s="45"/>
      <c r="Z36" s="45"/>
      <c r="AB36" s="44"/>
      <c r="AC36" s="48"/>
      <c r="AD36" s="48" t="str">
        <f>IF(Tabela13[[#This Row],[ID_IPs_associados]]="","",IFERROR(TRIM(INDEX(_xlfn.TEXTSPLIT(Tabela13[[#This Row],[ID_IPs_associados]],"|"),1,1)),""))</f>
        <v/>
      </c>
      <c r="AE36" s="48" t="str">
        <f>IF(Tabela13[[#This Row],[ID_IPs_associados]]="","",IFERROR(TRIM(INDEX(_xlfn.TEXTSPLIT(Tabela13[[#This Row],[ID_IPs_associados]],"|"),1,2)),""))</f>
        <v/>
      </c>
      <c r="AF36" s="48" t="str">
        <f>IF(Tabela13[[#This Row],[ID_IPs_associados]]="","",IFERROR(TRIM(INDEX(_xlfn.TEXTSPLIT(Tabela13[[#This Row],[ID_IPs_associados]],"|"),1,3)),""))</f>
        <v/>
      </c>
      <c r="AG36" s="48" t="str">
        <f>IF(Tabela13[[#This Row],[ID_IPs_associados]]="","",IFERROR(TRIM(INDEX(_xlfn.TEXTSPLIT(Tabela13[[#This Row],[ID_IPs_associados]],"|"),1,4)),""))</f>
        <v/>
      </c>
      <c r="AH36" s="48" t="str">
        <f>IF(Tabela13[[#This Row],[ID_IPs_associados]]="","",IFERROR(TRIM(INDEX(_xlfn.TEXTSPLIT(Tabela13[[#This Row],[ID_IPs_associados]],"|"),1,5)),""))</f>
        <v/>
      </c>
    </row>
    <row r="37" spans="1:34" ht="79.5" hidden="1" customHeight="1" x14ac:dyDescent="0.35">
      <c r="A37" s="43" t="s">
        <v>185</v>
      </c>
      <c r="B37" s="44" t="s">
        <v>186</v>
      </c>
      <c r="C37" s="45"/>
      <c r="D37" s="44"/>
      <c r="E37" s="45">
        <v>36</v>
      </c>
      <c r="F37" s="44" t="s">
        <v>207</v>
      </c>
      <c r="G37" s="45" t="s">
        <v>41</v>
      </c>
      <c r="H37" s="45">
        <v>2022</v>
      </c>
      <c r="I37" s="45">
        <v>48.1</v>
      </c>
      <c r="J37" s="45">
        <v>2030</v>
      </c>
      <c r="K37" s="46" t="s">
        <v>208</v>
      </c>
      <c r="L37" s="45" t="s">
        <v>32</v>
      </c>
      <c r="M37" s="45" t="s">
        <v>188</v>
      </c>
      <c r="N37" s="45" t="s">
        <v>34</v>
      </c>
      <c r="O37" s="45" t="s">
        <v>35</v>
      </c>
      <c r="P37" s="45"/>
      <c r="Q37" s="47"/>
      <c r="R37" s="45" t="s">
        <v>203</v>
      </c>
      <c r="S37" s="45"/>
      <c r="T37" s="45"/>
      <c r="U37" s="45"/>
      <c r="V37" s="45"/>
      <c r="W37" s="45"/>
      <c r="X37" s="45"/>
      <c r="Y37" s="45"/>
      <c r="Z37" s="45"/>
      <c r="AA37" s="44"/>
      <c r="AB37" s="44"/>
      <c r="AC37" s="48"/>
      <c r="AD37" s="48" t="str">
        <f>IF(Tabela13[[#This Row],[ID_IPs_associados]]="","",IFERROR(TRIM(INDEX(_xlfn.TEXTSPLIT(Tabela13[[#This Row],[ID_IPs_associados]],"|"),1,1)),""))</f>
        <v/>
      </c>
      <c r="AE37" s="48" t="str">
        <f>IF(Tabela13[[#This Row],[ID_IPs_associados]]="","",IFERROR(TRIM(INDEX(_xlfn.TEXTSPLIT(Tabela13[[#This Row],[ID_IPs_associados]],"|"),1,2)),""))</f>
        <v/>
      </c>
      <c r="AF37" s="48" t="str">
        <f>IF(Tabela13[[#This Row],[ID_IPs_associados]]="","",IFERROR(TRIM(INDEX(_xlfn.TEXTSPLIT(Tabela13[[#This Row],[ID_IPs_associados]],"|"),1,3)),""))</f>
        <v/>
      </c>
      <c r="AG37" s="48" t="str">
        <f>IF(Tabela13[[#This Row],[ID_IPs_associados]]="","",IFERROR(TRIM(INDEX(_xlfn.TEXTSPLIT(Tabela13[[#This Row],[ID_IPs_associados]],"|"),1,4)),""))</f>
        <v/>
      </c>
      <c r="AH37" s="48" t="str">
        <f>IF(Tabela13[[#This Row],[ID_IPs_associados]]="","",IFERROR(TRIM(INDEX(_xlfn.TEXTSPLIT(Tabela13[[#This Row],[ID_IPs_associados]],"|"),1,5)),""))</f>
        <v/>
      </c>
    </row>
    <row r="38" spans="1:34" ht="37.5" hidden="1" x14ac:dyDescent="0.35">
      <c r="A38" s="43" t="s">
        <v>185</v>
      </c>
      <c r="B38" s="44" t="s">
        <v>186</v>
      </c>
      <c r="C38" s="45"/>
      <c r="D38" s="44"/>
      <c r="E38" s="45">
        <v>37</v>
      </c>
      <c r="F38" s="44" t="s">
        <v>209</v>
      </c>
      <c r="G38" s="45" t="s">
        <v>41</v>
      </c>
      <c r="H38" s="45">
        <v>2022</v>
      </c>
      <c r="I38" s="45" t="s">
        <v>126</v>
      </c>
      <c r="J38" s="45">
        <v>2030</v>
      </c>
      <c r="K38" s="45">
        <v>90</v>
      </c>
      <c r="L38" s="45" t="s">
        <v>32</v>
      </c>
      <c r="M38" s="45" t="s">
        <v>188</v>
      </c>
      <c r="N38" s="45" t="s">
        <v>34</v>
      </c>
      <c r="O38" s="45" t="s">
        <v>35</v>
      </c>
      <c r="P38" s="45"/>
      <c r="Q38" s="47"/>
      <c r="R38" s="45" t="s">
        <v>210</v>
      </c>
      <c r="S38" s="45"/>
      <c r="T38" s="45" t="s">
        <v>211</v>
      </c>
      <c r="U38" s="45"/>
      <c r="V38" s="45"/>
      <c r="W38" s="45"/>
      <c r="X38" s="45"/>
      <c r="Y38" s="45"/>
      <c r="Z38" s="45"/>
      <c r="AC38" s="48"/>
      <c r="AD38" s="48" t="str">
        <f>IF(Tabela13[[#This Row],[ID_IPs_associados]]="","",IFERROR(TRIM(INDEX(_xlfn.TEXTSPLIT(Tabela13[[#This Row],[ID_IPs_associados]],"|"),1,1)),""))</f>
        <v/>
      </c>
      <c r="AE38" s="48" t="str">
        <f>IF(Tabela13[[#This Row],[ID_IPs_associados]]="","",IFERROR(TRIM(INDEX(_xlfn.TEXTSPLIT(Tabela13[[#This Row],[ID_IPs_associados]],"|"),1,2)),""))</f>
        <v/>
      </c>
      <c r="AF38" s="48" t="str">
        <f>IF(Tabela13[[#This Row],[ID_IPs_associados]]="","",IFERROR(TRIM(INDEX(_xlfn.TEXTSPLIT(Tabela13[[#This Row],[ID_IPs_associados]],"|"),1,3)),""))</f>
        <v/>
      </c>
      <c r="AG38" s="48" t="str">
        <f>IF(Tabela13[[#This Row],[ID_IPs_associados]]="","",IFERROR(TRIM(INDEX(_xlfn.TEXTSPLIT(Tabela13[[#This Row],[ID_IPs_associados]],"|"),1,4)),""))</f>
        <v/>
      </c>
      <c r="AH38" s="48" t="str">
        <f>IF(Tabela13[[#This Row],[ID_IPs_associados]]="","",IFERROR(TRIM(INDEX(_xlfn.TEXTSPLIT(Tabela13[[#This Row],[ID_IPs_associados]],"|"),1,5)),""))</f>
        <v/>
      </c>
    </row>
    <row r="39" spans="1:34" ht="25" hidden="1" x14ac:dyDescent="0.35">
      <c r="A39" s="43" t="s">
        <v>185</v>
      </c>
      <c r="B39" s="44" t="s">
        <v>186</v>
      </c>
      <c r="C39" s="45"/>
      <c r="D39" s="44"/>
      <c r="E39" s="45">
        <v>38</v>
      </c>
      <c r="F39" s="44" t="s">
        <v>212</v>
      </c>
      <c r="G39" s="45" t="s">
        <v>41</v>
      </c>
      <c r="H39" s="45">
        <v>2022</v>
      </c>
      <c r="I39" s="45">
        <v>100</v>
      </c>
      <c r="J39" s="45">
        <v>2030</v>
      </c>
      <c r="K39" s="45">
        <v>95</v>
      </c>
      <c r="L39" s="45" t="s">
        <v>32</v>
      </c>
      <c r="M39" s="45" t="s">
        <v>188</v>
      </c>
      <c r="N39" s="45" t="s">
        <v>34</v>
      </c>
      <c r="O39" s="45" t="s">
        <v>35</v>
      </c>
      <c r="P39" s="45"/>
      <c r="Q39" s="47"/>
      <c r="R39" s="45" t="s">
        <v>210</v>
      </c>
      <c r="S39" s="45"/>
      <c r="T39" s="45" t="s">
        <v>211</v>
      </c>
      <c r="U39" s="45"/>
      <c r="V39" s="45"/>
      <c r="W39" s="45"/>
      <c r="X39" s="45"/>
      <c r="Y39" s="45"/>
      <c r="Z39" s="45"/>
      <c r="AB39" s="44"/>
      <c r="AC39" s="48"/>
      <c r="AD39" s="48" t="str">
        <f>IF(Tabela13[[#This Row],[ID_IPs_associados]]="","",IFERROR(TRIM(INDEX(_xlfn.TEXTSPLIT(Tabela13[[#This Row],[ID_IPs_associados]],"|"),1,1)),""))</f>
        <v/>
      </c>
      <c r="AE39" s="48" t="str">
        <f>IF(Tabela13[[#This Row],[ID_IPs_associados]]="","",IFERROR(TRIM(INDEX(_xlfn.TEXTSPLIT(Tabela13[[#This Row],[ID_IPs_associados]],"|"),1,2)),""))</f>
        <v/>
      </c>
      <c r="AF39" s="48" t="str">
        <f>IF(Tabela13[[#This Row],[ID_IPs_associados]]="","",IFERROR(TRIM(INDEX(_xlfn.TEXTSPLIT(Tabela13[[#This Row],[ID_IPs_associados]],"|"),1,3)),""))</f>
        <v/>
      </c>
      <c r="AG39" s="48" t="str">
        <f>IF(Tabela13[[#This Row],[ID_IPs_associados]]="","",IFERROR(TRIM(INDEX(_xlfn.TEXTSPLIT(Tabela13[[#This Row],[ID_IPs_associados]],"|"),1,4)),""))</f>
        <v/>
      </c>
      <c r="AH39" s="48" t="str">
        <f>IF(Tabela13[[#This Row],[ID_IPs_associados]]="","",IFERROR(TRIM(INDEX(_xlfn.TEXTSPLIT(Tabela13[[#This Row],[ID_IPs_associados]],"|"),1,5)),""))</f>
        <v/>
      </c>
    </row>
    <row r="40" spans="1:34" ht="25" hidden="1" x14ac:dyDescent="0.35">
      <c r="A40" s="43" t="s">
        <v>185</v>
      </c>
      <c r="B40" s="44" t="s">
        <v>186</v>
      </c>
      <c r="C40" s="45"/>
      <c r="D40" s="44"/>
      <c r="E40" s="45">
        <v>39</v>
      </c>
      <c r="F40" s="44" t="s">
        <v>213</v>
      </c>
      <c r="G40" s="45" t="s">
        <v>41</v>
      </c>
      <c r="H40" s="45">
        <v>2022</v>
      </c>
      <c r="I40" s="45">
        <v>94</v>
      </c>
      <c r="J40" s="45">
        <v>2030</v>
      </c>
      <c r="K40" s="45">
        <v>95</v>
      </c>
      <c r="L40" s="45" t="s">
        <v>32</v>
      </c>
      <c r="M40" s="45" t="s">
        <v>188</v>
      </c>
      <c r="N40" s="45" t="s">
        <v>34</v>
      </c>
      <c r="O40" s="45" t="s">
        <v>35</v>
      </c>
      <c r="P40" s="45"/>
      <c r="Q40" s="47"/>
      <c r="R40" s="45" t="s">
        <v>210</v>
      </c>
      <c r="S40" s="45"/>
      <c r="T40" s="45"/>
      <c r="U40" s="45"/>
      <c r="V40" s="45"/>
      <c r="W40" s="45"/>
      <c r="X40" s="45"/>
      <c r="Y40" s="45"/>
      <c r="Z40" s="45"/>
      <c r="AB40" s="44"/>
      <c r="AC40" s="48"/>
      <c r="AD40" s="48" t="str">
        <f>IF(Tabela13[[#This Row],[ID_IPs_associados]]="","",IFERROR(TRIM(INDEX(_xlfn.TEXTSPLIT(Tabela13[[#This Row],[ID_IPs_associados]],"|"),1,1)),""))</f>
        <v/>
      </c>
      <c r="AE40" s="48" t="str">
        <f>IF(Tabela13[[#This Row],[ID_IPs_associados]]="","",IFERROR(TRIM(INDEX(_xlfn.TEXTSPLIT(Tabela13[[#This Row],[ID_IPs_associados]],"|"),1,2)),""))</f>
        <v/>
      </c>
      <c r="AF40" s="48" t="str">
        <f>IF(Tabela13[[#This Row],[ID_IPs_associados]]="","",IFERROR(TRIM(INDEX(_xlfn.TEXTSPLIT(Tabela13[[#This Row],[ID_IPs_associados]],"|"),1,3)),""))</f>
        <v/>
      </c>
      <c r="AG40" s="48" t="str">
        <f>IF(Tabela13[[#This Row],[ID_IPs_associados]]="","",IFERROR(TRIM(INDEX(_xlfn.TEXTSPLIT(Tabela13[[#This Row],[ID_IPs_associados]],"|"),1,4)),""))</f>
        <v/>
      </c>
      <c r="AH40" s="48" t="str">
        <f>IF(Tabela13[[#This Row],[ID_IPs_associados]]="","",IFERROR(TRIM(INDEX(_xlfn.TEXTSPLIT(Tabela13[[#This Row],[ID_IPs_associados]],"|"),1,5)),""))</f>
        <v/>
      </c>
    </row>
    <row r="41" spans="1:34" ht="25" hidden="1" x14ac:dyDescent="0.35">
      <c r="A41" s="43" t="s">
        <v>185</v>
      </c>
      <c r="B41" s="44" t="s">
        <v>186</v>
      </c>
      <c r="C41" s="45"/>
      <c r="D41" s="44"/>
      <c r="E41" s="45">
        <v>40</v>
      </c>
      <c r="F41" s="44" t="s">
        <v>214</v>
      </c>
      <c r="G41" s="45" t="s">
        <v>101</v>
      </c>
      <c r="H41" s="45">
        <v>2021</v>
      </c>
      <c r="I41" s="45">
        <v>73</v>
      </c>
      <c r="J41" s="45">
        <v>2027</v>
      </c>
      <c r="K41" s="45">
        <v>146</v>
      </c>
      <c r="L41" s="45" t="s">
        <v>32</v>
      </c>
      <c r="M41" s="45" t="s">
        <v>188</v>
      </c>
      <c r="N41" s="45" t="s">
        <v>34</v>
      </c>
      <c r="O41" s="45" t="s">
        <v>35</v>
      </c>
      <c r="P41" s="45"/>
      <c r="Q41" s="47"/>
      <c r="R41" s="45" t="s">
        <v>215</v>
      </c>
      <c r="S41" s="45"/>
      <c r="T41" s="45"/>
      <c r="U41" s="45"/>
      <c r="V41" s="45"/>
      <c r="W41" s="45"/>
      <c r="X41" s="45"/>
      <c r="Y41" s="45"/>
      <c r="Z41" s="45"/>
      <c r="AB41" s="44"/>
      <c r="AC41" s="48"/>
      <c r="AD41" s="48" t="str">
        <f>IF(Tabela13[[#This Row],[ID_IPs_associados]]="","",IFERROR(TRIM(INDEX(_xlfn.TEXTSPLIT(Tabela13[[#This Row],[ID_IPs_associados]],"|"),1,1)),""))</f>
        <v/>
      </c>
      <c r="AE41" s="48" t="str">
        <f>IF(Tabela13[[#This Row],[ID_IPs_associados]]="","",IFERROR(TRIM(INDEX(_xlfn.TEXTSPLIT(Tabela13[[#This Row],[ID_IPs_associados]],"|"),1,2)),""))</f>
        <v/>
      </c>
      <c r="AF41" s="48" t="str">
        <f>IF(Tabela13[[#This Row],[ID_IPs_associados]]="","",IFERROR(TRIM(INDEX(_xlfn.TEXTSPLIT(Tabela13[[#This Row],[ID_IPs_associados]],"|"),1,3)),""))</f>
        <v/>
      </c>
      <c r="AG41" s="48" t="str">
        <f>IF(Tabela13[[#This Row],[ID_IPs_associados]]="","",IFERROR(TRIM(INDEX(_xlfn.TEXTSPLIT(Tabela13[[#This Row],[ID_IPs_associados]],"|"),1,4)),""))</f>
        <v/>
      </c>
      <c r="AH41" s="48" t="str">
        <f>IF(Tabela13[[#This Row],[ID_IPs_associados]]="","",IFERROR(TRIM(INDEX(_xlfn.TEXTSPLIT(Tabela13[[#This Row],[ID_IPs_associados]],"|"),1,5)),""))</f>
        <v/>
      </c>
    </row>
    <row r="42" spans="1:34" ht="58.5" hidden="1" customHeight="1" x14ac:dyDescent="0.35">
      <c r="A42" s="43" t="s">
        <v>185</v>
      </c>
      <c r="B42" s="44" t="s">
        <v>186</v>
      </c>
      <c r="C42" s="45"/>
      <c r="D42" s="44"/>
      <c r="E42" s="45">
        <v>41</v>
      </c>
      <c r="F42" s="44" t="s">
        <v>216</v>
      </c>
      <c r="G42" s="45" t="s">
        <v>41</v>
      </c>
      <c r="H42" s="45">
        <v>2019</v>
      </c>
      <c r="I42" s="45">
        <v>29.7</v>
      </c>
      <c r="J42" s="45">
        <v>2030</v>
      </c>
      <c r="K42" s="46" t="s">
        <v>217</v>
      </c>
      <c r="L42" s="45" t="s">
        <v>32</v>
      </c>
      <c r="M42" s="45" t="s">
        <v>33</v>
      </c>
      <c r="N42" s="45" t="s">
        <v>34</v>
      </c>
      <c r="O42" s="45" t="s">
        <v>35</v>
      </c>
      <c r="P42" s="45"/>
      <c r="Q42" s="47"/>
      <c r="R42" s="45" t="s">
        <v>37</v>
      </c>
      <c r="S42" s="45"/>
      <c r="T42" s="45" t="s">
        <v>206</v>
      </c>
      <c r="U42" s="45"/>
      <c r="V42" s="45"/>
      <c r="W42" s="45"/>
      <c r="X42" s="45"/>
      <c r="Y42" s="45"/>
      <c r="Z42" s="45"/>
      <c r="AB42" s="44"/>
      <c r="AC42" s="48"/>
      <c r="AD42" s="48" t="str">
        <f>IF(Tabela13[[#This Row],[ID_IPs_associados]]="","",IFERROR(TRIM(INDEX(_xlfn.TEXTSPLIT(Tabela13[[#This Row],[ID_IPs_associados]],"|"),1,1)),""))</f>
        <v/>
      </c>
      <c r="AE42" s="48" t="str">
        <f>IF(Tabela13[[#This Row],[ID_IPs_associados]]="","",IFERROR(TRIM(INDEX(_xlfn.TEXTSPLIT(Tabela13[[#This Row],[ID_IPs_associados]],"|"),1,2)),""))</f>
        <v/>
      </c>
      <c r="AF42" s="48" t="str">
        <f>IF(Tabela13[[#This Row],[ID_IPs_associados]]="","",IFERROR(TRIM(INDEX(_xlfn.TEXTSPLIT(Tabela13[[#This Row],[ID_IPs_associados]],"|"),1,3)),""))</f>
        <v/>
      </c>
      <c r="AG42" s="48" t="str">
        <f>IF(Tabela13[[#This Row],[ID_IPs_associados]]="","",IFERROR(TRIM(INDEX(_xlfn.TEXTSPLIT(Tabela13[[#This Row],[ID_IPs_associados]],"|"),1,4)),""))</f>
        <v/>
      </c>
      <c r="AH42" s="48" t="str">
        <f>IF(Tabela13[[#This Row],[ID_IPs_associados]]="","",IFERROR(TRIM(INDEX(_xlfn.TEXTSPLIT(Tabela13[[#This Row],[ID_IPs_associados]],"|"),1,5)),""))</f>
        <v/>
      </c>
    </row>
    <row r="43" spans="1:34" ht="55.5" hidden="1" customHeight="1" x14ac:dyDescent="0.35">
      <c r="A43" s="43" t="s">
        <v>185</v>
      </c>
      <c r="B43" s="44" t="s">
        <v>186</v>
      </c>
      <c r="C43" s="45"/>
      <c r="D43" s="44"/>
      <c r="E43" s="45">
        <v>42</v>
      </c>
      <c r="F43" s="44" t="s">
        <v>218</v>
      </c>
      <c r="G43" s="45" t="s">
        <v>41</v>
      </c>
      <c r="H43" s="45">
        <v>2022</v>
      </c>
      <c r="I43" s="45" t="s">
        <v>219</v>
      </c>
      <c r="J43" s="45">
        <v>2030</v>
      </c>
      <c r="K43" s="45">
        <v>100</v>
      </c>
      <c r="L43" s="45" t="s">
        <v>32</v>
      </c>
      <c r="M43" s="45" t="s">
        <v>188</v>
      </c>
      <c r="N43" s="45" t="s">
        <v>34</v>
      </c>
      <c r="O43" s="45" t="s">
        <v>35</v>
      </c>
      <c r="P43" s="45"/>
      <c r="Q43" s="47"/>
      <c r="R43" s="45" t="s">
        <v>203</v>
      </c>
      <c r="S43" s="45"/>
      <c r="T43" s="45" t="s">
        <v>220</v>
      </c>
      <c r="U43" s="45"/>
      <c r="V43" s="45"/>
      <c r="W43" s="45"/>
      <c r="X43" s="45"/>
      <c r="Y43" s="45"/>
      <c r="Z43" s="45"/>
      <c r="AA43" s="44"/>
      <c r="AB43" s="44"/>
      <c r="AC43" s="48"/>
      <c r="AD43" s="48" t="str">
        <f>IF(Tabela13[[#This Row],[ID_IPs_associados]]="","",IFERROR(TRIM(INDEX(_xlfn.TEXTSPLIT(Tabela13[[#This Row],[ID_IPs_associados]],"|"),1,1)),""))</f>
        <v/>
      </c>
      <c r="AE43" s="48" t="str">
        <f>IF(Tabela13[[#This Row],[ID_IPs_associados]]="","",IFERROR(TRIM(INDEX(_xlfn.TEXTSPLIT(Tabela13[[#This Row],[ID_IPs_associados]],"|"),1,2)),""))</f>
        <v/>
      </c>
      <c r="AF43" s="48" t="str">
        <f>IF(Tabela13[[#This Row],[ID_IPs_associados]]="","",IFERROR(TRIM(INDEX(_xlfn.TEXTSPLIT(Tabela13[[#This Row],[ID_IPs_associados]],"|"),1,3)),""))</f>
        <v/>
      </c>
      <c r="AG43" s="48" t="str">
        <f>IF(Tabela13[[#This Row],[ID_IPs_associados]]="","",IFERROR(TRIM(INDEX(_xlfn.TEXTSPLIT(Tabela13[[#This Row],[ID_IPs_associados]],"|"),1,4)),""))</f>
        <v/>
      </c>
      <c r="AH43" s="48" t="str">
        <f>IF(Tabela13[[#This Row],[ID_IPs_associados]]="","",IFERROR(TRIM(INDEX(_xlfn.TEXTSPLIT(Tabela13[[#This Row],[ID_IPs_associados]],"|"),1,5)),""))</f>
        <v/>
      </c>
    </row>
    <row r="44" spans="1:34" ht="50" hidden="1" x14ac:dyDescent="0.35">
      <c r="A44" s="43" t="s">
        <v>185</v>
      </c>
      <c r="B44" s="44" t="s">
        <v>186</v>
      </c>
      <c r="C44" s="45"/>
      <c r="D44" s="44"/>
      <c r="E44" s="45">
        <v>43</v>
      </c>
      <c r="F44" s="44" t="s">
        <v>221</v>
      </c>
      <c r="G44" s="45" t="s">
        <v>41</v>
      </c>
      <c r="H44" s="45">
        <v>2022</v>
      </c>
      <c r="I44" s="45" t="s">
        <v>222</v>
      </c>
      <c r="J44" s="45">
        <v>2030</v>
      </c>
      <c r="K44" s="45">
        <v>95</v>
      </c>
      <c r="L44" s="45" t="s">
        <v>32</v>
      </c>
      <c r="M44" s="45" t="s">
        <v>188</v>
      </c>
      <c r="N44" s="45" t="s">
        <v>34</v>
      </c>
      <c r="O44" s="45" t="s">
        <v>35</v>
      </c>
      <c r="P44" s="45"/>
      <c r="Q44" s="47"/>
      <c r="R44" s="45" t="s">
        <v>203</v>
      </c>
      <c r="S44" s="45"/>
      <c r="T44" s="45" t="s">
        <v>220</v>
      </c>
      <c r="U44" s="45"/>
      <c r="V44" s="45"/>
      <c r="W44" s="45"/>
      <c r="X44" s="45"/>
      <c r="Y44" s="45"/>
      <c r="Z44" s="45"/>
      <c r="AA44" s="44"/>
      <c r="AB44" s="44"/>
      <c r="AC44" s="48"/>
      <c r="AD44" s="48" t="str">
        <f>IF(Tabela13[[#This Row],[ID_IPs_associados]]="","",IFERROR(TRIM(INDEX(_xlfn.TEXTSPLIT(Tabela13[[#This Row],[ID_IPs_associados]],"|"),1,1)),""))</f>
        <v/>
      </c>
      <c r="AE44" s="48" t="str">
        <f>IF(Tabela13[[#This Row],[ID_IPs_associados]]="","",IFERROR(TRIM(INDEX(_xlfn.TEXTSPLIT(Tabela13[[#This Row],[ID_IPs_associados]],"|"),1,2)),""))</f>
        <v/>
      </c>
      <c r="AF44" s="48" t="str">
        <f>IF(Tabela13[[#This Row],[ID_IPs_associados]]="","",IFERROR(TRIM(INDEX(_xlfn.TEXTSPLIT(Tabela13[[#This Row],[ID_IPs_associados]],"|"),1,3)),""))</f>
        <v/>
      </c>
      <c r="AG44" s="48" t="str">
        <f>IF(Tabela13[[#This Row],[ID_IPs_associados]]="","",IFERROR(TRIM(INDEX(_xlfn.TEXTSPLIT(Tabela13[[#This Row],[ID_IPs_associados]],"|"),1,4)),""))</f>
        <v/>
      </c>
      <c r="AH44" s="48" t="str">
        <f>IF(Tabela13[[#This Row],[ID_IPs_associados]]="","",IFERROR(TRIM(INDEX(_xlfn.TEXTSPLIT(Tabela13[[#This Row],[ID_IPs_associados]],"|"),1,5)),""))</f>
        <v/>
      </c>
    </row>
    <row r="45" spans="1:34" ht="50" hidden="1" x14ac:dyDescent="0.35">
      <c r="A45" s="43" t="s">
        <v>185</v>
      </c>
      <c r="B45" s="44" t="s">
        <v>186</v>
      </c>
      <c r="C45" s="45"/>
      <c r="D45" s="44"/>
      <c r="E45" s="45">
        <v>44</v>
      </c>
      <c r="F45" s="44" t="s">
        <v>223</v>
      </c>
      <c r="G45" s="45" t="s">
        <v>41</v>
      </c>
      <c r="H45" s="45" t="s">
        <v>126</v>
      </c>
      <c r="I45" s="45" t="s">
        <v>126</v>
      </c>
      <c r="J45" s="45">
        <v>2030</v>
      </c>
      <c r="K45" s="45">
        <v>100</v>
      </c>
      <c r="L45" s="45" t="s">
        <v>32</v>
      </c>
      <c r="M45" s="45" t="s">
        <v>188</v>
      </c>
      <c r="N45" s="45" t="s">
        <v>34</v>
      </c>
      <c r="O45" s="45" t="s">
        <v>35</v>
      </c>
      <c r="P45" s="45"/>
      <c r="Q45" s="47"/>
      <c r="R45" s="45" t="s">
        <v>203</v>
      </c>
      <c r="S45" s="45"/>
      <c r="T45" s="45" t="s">
        <v>220</v>
      </c>
      <c r="U45" s="45"/>
      <c r="V45" s="45"/>
      <c r="W45" s="45"/>
      <c r="X45" s="45"/>
      <c r="Y45" s="45"/>
      <c r="Z45" s="45"/>
      <c r="AA45" s="44"/>
      <c r="AB45" s="44"/>
      <c r="AC45" s="48"/>
      <c r="AD45" s="48" t="str">
        <f>IF(Tabela13[[#This Row],[ID_IPs_associados]]="","",IFERROR(TRIM(INDEX(_xlfn.TEXTSPLIT(Tabela13[[#This Row],[ID_IPs_associados]],"|"),1,1)),""))</f>
        <v/>
      </c>
      <c r="AE45" s="48" t="str">
        <f>IF(Tabela13[[#This Row],[ID_IPs_associados]]="","",IFERROR(TRIM(INDEX(_xlfn.TEXTSPLIT(Tabela13[[#This Row],[ID_IPs_associados]],"|"),1,2)),""))</f>
        <v/>
      </c>
      <c r="AF45" s="48" t="str">
        <f>IF(Tabela13[[#This Row],[ID_IPs_associados]]="","",IFERROR(TRIM(INDEX(_xlfn.TEXTSPLIT(Tabela13[[#This Row],[ID_IPs_associados]],"|"),1,3)),""))</f>
        <v/>
      </c>
      <c r="AG45" s="48" t="str">
        <f>IF(Tabela13[[#This Row],[ID_IPs_associados]]="","",IFERROR(TRIM(INDEX(_xlfn.TEXTSPLIT(Tabela13[[#This Row],[ID_IPs_associados]],"|"),1,4)),""))</f>
        <v/>
      </c>
      <c r="AH45" s="48" t="str">
        <f>IF(Tabela13[[#This Row],[ID_IPs_associados]]="","",IFERROR(TRIM(INDEX(_xlfn.TEXTSPLIT(Tabela13[[#This Row],[ID_IPs_associados]],"|"),1,5)),""))</f>
        <v/>
      </c>
    </row>
    <row r="46" spans="1:34" ht="50" hidden="1" x14ac:dyDescent="0.35">
      <c r="A46" s="43" t="s">
        <v>224</v>
      </c>
      <c r="B46" s="44" t="s">
        <v>225</v>
      </c>
      <c r="C46" s="45"/>
      <c r="D46" s="44"/>
      <c r="E46" s="45">
        <v>57</v>
      </c>
      <c r="F46" s="44" t="s">
        <v>226</v>
      </c>
      <c r="G46" s="45" t="s">
        <v>41</v>
      </c>
      <c r="H46" s="45">
        <v>2015</v>
      </c>
      <c r="I46" s="45">
        <v>43.1</v>
      </c>
      <c r="J46" s="45">
        <v>2030</v>
      </c>
      <c r="K46" s="46" t="s">
        <v>227</v>
      </c>
      <c r="L46" s="45" t="s">
        <v>134</v>
      </c>
      <c r="M46" s="45" t="s">
        <v>95</v>
      </c>
      <c r="N46" s="45" t="s">
        <v>34</v>
      </c>
      <c r="O46" s="45" t="s">
        <v>35</v>
      </c>
      <c r="P46" s="45"/>
      <c r="Q46" s="47"/>
      <c r="R46" s="45" t="s">
        <v>228</v>
      </c>
      <c r="S46" s="45"/>
      <c r="T46" s="45"/>
      <c r="U46" s="45"/>
      <c r="V46" s="45"/>
      <c r="W46" s="45"/>
      <c r="X46" s="45"/>
      <c r="Y46" s="45"/>
      <c r="Z46" s="45"/>
      <c r="AA46" s="44" t="s">
        <v>229</v>
      </c>
      <c r="AB46" s="44" t="s">
        <v>230</v>
      </c>
      <c r="AC46" s="48"/>
      <c r="AD46" s="48" t="str">
        <f>IF(Tabela13[[#This Row],[ID_IPs_associados]]="","",IFERROR(TRIM(INDEX(_xlfn.TEXTSPLIT(Tabela13[[#This Row],[ID_IPs_associados]],"|"),1,1)),""))</f>
        <v/>
      </c>
      <c r="AE46" s="48" t="str">
        <f>IF(Tabela13[[#This Row],[ID_IPs_associados]]="","",IFERROR(TRIM(INDEX(_xlfn.TEXTSPLIT(Tabela13[[#This Row],[ID_IPs_associados]],"|"),1,2)),""))</f>
        <v/>
      </c>
      <c r="AF46" s="48" t="str">
        <f>IF(Tabela13[[#This Row],[ID_IPs_associados]]="","",IFERROR(TRIM(INDEX(_xlfn.TEXTSPLIT(Tabela13[[#This Row],[ID_IPs_associados]],"|"),1,3)),""))</f>
        <v/>
      </c>
      <c r="AG46" s="48" t="str">
        <f>IF(Tabela13[[#This Row],[ID_IPs_associados]]="","",IFERROR(TRIM(INDEX(_xlfn.TEXTSPLIT(Tabela13[[#This Row],[ID_IPs_associados]],"|"),1,4)),""))</f>
        <v/>
      </c>
      <c r="AH46" s="48" t="str">
        <f>IF(Tabela13[[#This Row],[ID_IPs_associados]]="","",IFERROR(TRIM(INDEX(_xlfn.TEXTSPLIT(Tabela13[[#This Row],[ID_IPs_associados]],"|"),1,5)),""))</f>
        <v/>
      </c>
    </row>
    <row r="47" spans="1:34" ht="37.5" hidden="1" x14ac:dyDescent="0.35">
      <c r="A47" s="43" t="s">
        <v>224</v>
      </c>
      <c r="B47" s="44" t="s">
        <v>225</v>
      </c>
      <c r="C47" s="45"/>
      <c r="D47" s="44"/>
      <c r="E47" s="45">
        <v>58</v>
      </c>
      <c r="F47" s="44" t="s">
        <v>231</v>
      </c>
      <c r="G47" s="45" t="s">
        <v>41</v>
      </c>
      <c r="H47" s="45">
        <v>2016</v>
      </c>
      <c r="I47" s="45">
        <v>1.7</v>
      </c>
      <c r="J47" s="45">
        <v>2030</v>
      </c>
      <c r="K47" s="56">
        <v>0.5</v>
      </c>
      <c r="L47" s="45" t="s">
        <v>134</v>
      </c>
      <c r="M47" s="45" t="s">
        <v>151</v>
      </c>
      <c r="N47" s="45" t="s">
        <v>34</v>
      </c>
      <c r="O47" s="45" t="s">
        <v>35</v>
      </c>
      <c r="P47" s="45"/>
      <c r="Q47" s="47"/>
      <c r="R47" s="45" t="s">
        <v>232</v>
      </c>
      <c r="S47" s="45"/>
      <c r="T47" s="45"/>
      <c r="U47" s="45"/>
      <c r="V47" s="45"/>
      <c r="W47" s="45"/>
      <c r="X47" s="45"/>
      <c r="Y47" s="45"/>
      <c r="Z47" s="45"/>
      <c r="AA47" s="52" t="s">
        <v>233</v>
      </c>
      <c r="AB47" s="55" t="s">
        <v>154</v>
      </c>
      <c r="AC47" s="48"/>
      <c r="AD47" s="48" t="str">
        <f>IF(Tabela13[[#This Row],[ID_IPs_associados]]="","",IFERROR(TRIM(INDEX(_xlfn.TEXTSPLIT(Tabela13[[#This Row],[ID_IPs_associados]],"|"),1,1)),""))</f>
        <v/>
      </c>
      <c r="AE47" s="48" t="str">
        <f>IF(Tabela13[[#This Row],[ID_IPs_associados]]="","",IFERROR(TRIM(INDEX(_xlfn.TEXTSPLIT(Tabela13[[#This Row],[ID_IPs_associados]],"|"),1,2)),""))</f>
        <v/>
      </c>
      <c r="AF47" s="48" t="str">
        <f>IF(Tabela13[[#This Row],[ID_IPs_associados]]="","",IFERROR(TRIM(INDEX(_xlfn.TEXTSPLIT(Tabela13[[#This Row],[ID_IPs_associados]],"|"),1,3)),""))</f>
        <v/>
      </c>
      <c r="AG47" s="48" t="str">
        <f>IF(Tabela13[[#This Row],[ID_IPs_associados]]="","",IFERROR(TRIM(INDEX(_xlfn.TEXTSPLIT(Tabela13[[#This Row],[ID_IPs_associados]],"|"),1,4)),""))</f>
        <v/>
      </c>
      <c r="AH47" s="48" t="str">
        <f>IF(Tabela13[[#This Row],[ID_IPs_associados]]="","",IFERROR(TRIM(INDEX(_xlfn.TEXTSPLIT(Tabela13[[#This Row],[ID_IPs_associados]],"|"),1,5)),""))</f>
        <v/>
      </c>
    </row>
    <row r="48" spans="1:34" ht="37.5" hidden="1" x14ac:dyDescent="0.35">
      <c r="A48" s="43" t="s">
        <v>224</v>
      </c>
      <c r="B48" s="44" t="s">
        <v>225</v>
      </c>
      <c r="C48" s="45"/>
      <c r="D48" s="44"/>
      <c r="E48" s="45">
        <v>59</v>
      </c>
      <c r="F48" s="44" t="s">
        <v>234</v>
      </c>
      <c r="G48" s="45" t="s">
        <v>41</v>
      </c>
      <c r="H48" s="45">
        <v>2015</v>
      </c>
      <c r="I48" s="45">
        <v>1.4</v>
      </c>
      <c r="J48" s="45">
        <v>2030</v>
      </c>
      <c r="K48" s="56">
        <v>0.5</v>
      </c>
      <c r="L48" s="45" t="s">
        <v>134</v>
      </c>
      <c r="M48" s="45" t="s">
        <v>151</v>
      </c>
      <c r="N48" s="45" t="s">
        <v>34</v>
      </c>
      <c r="O48" s="45" t="s">
        <v>35</v>
      </c>
      <c r="P48" s="45"/>
      <c r="Q48" s="47"/>
      <c r="R48" s="45" t="s">
        <v>232</v>
      </c>
      <c r="S48" s="45"/>
      <c r="T48" s="45"/>
      <c r="U48" s="45"/>
      <c r="V48" s="45"/>
      <c r="W48" s="45"/>
      <c r="X48" s="45"/>
      <c r="Y48" s="45"/>
      <c r="Z48" s="45"/>
      <c r="AA48" s="44" t="s">
        <v>235</v>
      </c>
      <c r="AB48" s="44" t="s">
        <v>154</v>
      </c>
      <c r="AC48" s="48"/>
      <c r="AD48" s="48" t="str">
        <f>IF(Tabela13[[#This Row],[ID_IPs_associados]]="","",IFERROR(TRIM(INDEX(_xlfn.TEXTSPLIT(Tabela13[[#This Row],[ID_IPs_associados]],"|"),1,1)),""))</f>
        <v/>
      </c>
      <c r="AE48" s="48" t="str">
        <f>IF(Tabela13[[#This Row],[ID_IPs_associados]]="","",IFERROR(TRIM(INDEX(_xlfn.TEXTSPLIT(Tabela13[[#This Row],[ID_IPs_associados]],"|"),1,2)),""))</f>
        <v/>
      </c>
      <c r="AF48" s="48" t="str">
        <f>IF(Tabela13[[#This Row],[ID_IPs_associados]]="","",IFERROR(TRIM(INDEX(_xlfn.TEXTSPLIT(Tabela13[[#This Row],[ID_IPs_associados]],"|"),1,3)),""))</f>
        <v/>
      </c>
      <c r="AG48" s="48" t="str">
        <f>IF(Tabela13[[#This Row],[ID_IPs_associados]]="","",IFERROR(TRIM(INDEX(_xlfn.TEXTSPLIT(Tabela13[[#This Row],[ID_IPs_associados]],"|"),1,4)),""))</f>
        <v/>
      </c>
      <c r="AH48" s="48" t="str">
        <f>IF(Tabela13[[#This Row],[ID_IPs_associados]]="","",IFERROR(TRIM(INDEX(_xlfn.TEXTSPLIT(Tabela13[[#This Row],[ID_IPs_associados]],"|"),1,5)),""))</f>
        <v/>
      </c>
    </row>
    <row r="49" spans="1:34" ht="37.5" hidden="1" x14ac:dyDescent="0.35">
      <c r="A49" s="43" t="s">
        <v>224</v>
      </c>
      <c r="B49" s="44" t="s">
        <v>225</v>
      </c>
      <c r="C49" s="45"/>
      <c r="D49" s="44"/>
      <c r="E49" s="45">
        <v>60</v>
      </c>
      <c r="F49" s="44" t="s">
        <v>236</v>
      </c>
      <c r="G49" s="45" t="s">
        <v>41</v>
      </c>
      <c r="H49" s="45">
        <v>2012</v>
      </c>
      <c r="I49" s="45">
        <v>31</v>
      </c>
      <c r="J49" s="45">
        <v>2030</v>
      </c>
      <c r="K49" s="45">
        <v>28</v>
      </c>
      <c r="L49" s="45" t="s">
        <v>134</v>
      </c>
      <c r="M49" s="45" t="s">
        <v>151</v>
      </c>
      <c r="N49" s="45" t="s">
        <v>34</v>
      </c>
      <c r="O49" s="45" t="s">
        <v>35</v>
      </c>
      <c r="P49" s="45"/>
      <c r="Q49" s="47"/>
      <c r="R49" s="45" t="s">
        <v>232</v>
      </c>
      <c r="S49" s="45"/>
      <c r="T49" s="45"/>
      <c r="U49" s="45"/>
      <c r="V49" s="45"/>
      <c r="W49" s="45"/>
      <c r="X49" s="45"/>
      <c r="Y49" s="45"/>
      <c r="Z49" s="45"/>
      <c r="AA49" s="44" t="s">
        <v>126</v>
      </c>
      <c r="AB49" s="44"/>
      <c r="AC49" s="48"/>
      <c r="AD49" s="48" t="str">
        <f>IF(Tabela13[[#This Row],[ID_IPs_associados]]="","",IFERROR(TRIM(INDEX(_xlfn.TEXTSPLIT(Tabela13[[#This Row],[ID_IPs_associados]],"|"),1,1)),""))</f>
        <v/>
      </c>
      <c r="AE49" s="48" t="str">
        <f>IF(Tabela13[[#This Row],[ID_IPs_associados]]="","",IFERROR(TRIM(INDEX(_xlfn.TEXTSPLIT(Tabela13[[#This Row],[ID_IPs_associados]],"|"),1,2)),""))</f>
        <v/>
      </c>
      <c r="AF49" s="48" t="str">
        <f>IF(Tabela13[[#This Row],[ID_IPs_associados]]="","",IFERROR(TRIM(INDEX(_xlfn.TEXTSPLIT(Tabela13[[#This Row],[ID_IPs_associados]],"|"),1,3)),""))</f>
        <v/>
      </c>
      <c r="AG49" s="48" t="str">
        <f>IF(Tabela13[[#This Row],[ID_IPs_associados]]="","",IFERROR(TRIM(INDEX(_xlfn.TEXTSPLIT(Tabela13[[#This Row],[ID_IPs_associados]],"|"),1,4)),""))</f>
        <v/>
      </c>
      <c r="AH49" s="48" t="str">
        <f>IF(Tabela13[[#This Row],[ID_IPs_associados]]="","",IFERROR(TRIM(INDEX(_xlfn.TEXTSPLIT(Tabela13[[#This Row],[ID_IPs_associados]],"|"),1,5)),""))</f>
        <v/>
      </c>
    </row>
    <row r="50" spans="1:34" ht="37.5" hidden="1" x14ac:dyDescent="0.35">
      <c r="A50" s="43" t="s">
        <v>224</v>
      </c>
      <c r="B50" s="44" t="s">
        <v>225</v>
      </c>
      <c r="C50" s="45"/>
      <c r="D50" s="44"/>
      <c r="E50" s="45">
        <v>61</v>
      </c>
      <c r="F50" s="44" t="s">
        <v>237</v>
      </c>
      <c r="G50" s="45" t="s">
        <v>41</v>
      </c>
      <c r="H50" s="45">
        <v>2012</v>
      </c>
      <c r="I50" s="45">
        <v>23</v>
      </c>
      <c r="J50" s="45">
        <v>2030</v>
      </c>
      <c r="K50" s="45">
        <v>33</v>
      </c>
      <c r="L50" s="45" t="s">
        <v>238</v>
      </c>
      <c r="M50" s="45" t="s">
        <v>105</v>
      </c>
      <c r="N50" s="45" t="s">
        <v>34</v>
      </c>
      <c r="O50" s="45" t="s">
        <v>35</v>
      </c>
      <c r="P50" s="45"/>
      <c r="Q50" s="47" t="s">
        <v>239</v>
      </c>
      <c r="R50" s="45" t="s">
        <v>240</v>
      </c>
      <c r="S50" s="45"/>
      <c r="T50" s="45"/>
      <c r="U50" s="45"/>
      <c r="V50" s="45"/>
      <c r="W50" s="45"/>
      <c r="X50" s="45"/>
      <c r="Y50" s="45"/>
      <c r="Z50" s="45"/>
      <c r="AA50" s="44" t="s">
        <v>241</v>
      </c>
      <c r="AB50" s="44" t="s">
        <v>242</v>
      </c>
      <c r="AC50" s="48"/>
      <c r="AD50" s="48" t="str">
        <f>IF(Tabela13[[#This Row],[ID_IPs_associados]]="","",IFERROR(TRIM(INDEX(_xlfn.TEXTSPLIT(Tabela13[[#This Row],[ID_IPs_associados]],"|"),1,1)),""))</f>
        <v/>
      </c>
      <c r="AE50" s="48" t="str">
        <f>IF(Tabela13[[#This Row],[ID_IPs_associados]]="","",IFERROR(TRIM(INDEX(_xlfn.TEXTSPLIT(Tabela13[[#This Row],[ID_IPs_associados]],"|"),1,2)),""))</f>
        <v/>
      </c>
      <c r="AF50" s="48" t="str">
        <f>IF(Tabela13[[#This Row],[ID_IPs_associados]]="","",IFERROR(TRIM(INDEX(_xlfn.TEXTSPLIT(Tabela13[[#This Row],[ID_IPs_associados]],"|"),1,3)),""))</f>
        <v/>
      </c>
      <c r="AG50" s="48" t="str">
        <f>IF(Tabela13[[#This Row],[ID_IPs_associados]]="","",IFERROR(TRIM(INDEX(_xlfn.TEXTSPLIT(Tabela13[[#This Row],[ID_IPs_associados]],"|"),1,4)),""))</f>
        <v/>
      </c>
      <c r="AH50" s="48" t="str">
        <f>IF(Tabela13[[#This Row],[ID_IPs_associados]]="","",IFERROR(TRIM(INDEX(_xlfn.TEXTSPLIT(Tabela13[[#This Row],[ID_IPs_associados]],"|"),1,5)),""))</f>
        <v/>
      </c>
    </row>
    <row r="51" spans="1:34" ht="62.5" hidden="1" x14ac:dyDescent="0.35">
      <c r="A51" s="43" t="s">
        <v>224</v>
      </c>
      <c r="B51" s="44" t="s">
        <v>225</v>
      </c>
      <c r="C51" s="45"/>
      <c r="D51" s="44"/>
      <c r="E51" s="45">
        <v>62</v>
      </c>
      <c r="F51" s="44" t="s">
        <v>243</v>
      </c>
      <c r="G51" s="45" t="s">
        <v>101</v>
      </c>
      <c r="H51" s="45">
        <v>2017</v>
      </c>
      <c r="I51" s="45">
        <v>24.5</v>
      </c>
      <c r="J51" s="45">
        <v>2030</v>
      </c>
      <c r="K51" s="45">
        <v>20</v>
      </c>
      <c r="L51" s="45" t="s">
        <v>134</v>
      </c>
      <c r="M51" s="45" t="s">
        <v>95</v>
      </c>
      <c r="N51" s="45" t="s">
        <v>34</v>
      </c>
      <c r="O51" s="45" t="s">
        <v>35</v>
      </c>
      <c r="P51" s="45"/>
      <c r="Q51" s="47" t="s">
        <v>244</v>
      </c>
      <c r="R51" s="45" t="s">
        <v>245</v>
      </c>
      <c r="S51" s="45"/>
      <c r="T51" s="45"/>
      <c r="U51" s="45"/>
      <c r="V51" s="45"/>
      <c r="W51" s="45"/>
      <c r="X51" s="45"/>
      <c r="Y51" s="45"/>
      <c r="Z51" s="45"/>
      <c r="AA51" s="44" t="s">
        <v>246</v>
      </c>
      <c r="AB51" s="44" t="s">
        <v>247</v>
      </c>
      <c r="AC51" s="44"/>
      <c r="AD51" s="48" t="str">
        <f>IF(Tabela13[[#This Row],[ID_IPs_associados]]="","",IFERROR(TRIM(INDEX(_xlfn.TEXTSPLIT(Tabela13[[#This Row],[ID_IPs_associados]],"|"),1,1)),""))</f>
        <v/>
      </c>
      <c r="AE51" s="48" t="str">
        <f>IF(Tabela13[[#This Row],[ID_IPs_associados]]="","",IFERROR(TRIM(INDEX(_xlfn.TEXTSPLIT(Tabela13[[#This Row],[ID_IPs_associados]],"|"),1,2)),""))</f>
        <v/>
      </c>
      <c r="AF51" s="48" t="str">
        <f>IF(Tabela13[[#This Row],[ID_IPs_associados]]="","",IFERROR(TRIM(INDEX(_xlfn.TEXTSPLIT(Tabela13[[#This Row],[ID_IPs_associados]],"|"),1,3)),""))</f>
        <v/>
      </c>
      <c r="AG51" s="48" t="str">
        <f>IF(Tabela13[[#This Row],[ID_IPs_associados]]="","",IFERROR(TRIM(INDEX(_xlfn.TEXTSPLIT(Tabela13[[#This Row],[ID_IPs_associados]],"|"),1,4)),""))</f>
        <v/>
      </c>
      <c r="AH51" s="48" t="str">
        <f>IF(Tabela13[[#This Row],[ID_IPs_associados]]="","",IFERROR(TRIM(INDEX(_xlfn.TEXTSPLIT(Tabela13[[#This Row],[ID_IPs_associados]],"|"),1,5)),""))</f>
        <v/>
      </c>
    </row>
    <row r="52" spans="1:34" ht="50" hidden="1" x14ac:dyDescent="0.35">
      <c r="A52" s="43" t="s">
        <v>224</v>
      </c>
      <c r="B52" s="44" t="s">
        <v>225</v>
      </c>
      <c r="C52" s="45"/>
      <c r="D52" s="44"/>
      <c r="E52" s="45">
        <v>63</v>
      </c>
      <c r="F52" s="44" t="s">
        <v>248</v>
      </c>
      <c r="G52" s="45" t="s">
        <v>41</v>
      </c>
      <c r="H52" s="45">
        <v>2017</v>
      </c>
      <c r="I52" s="45">
        <v>0</v>
      </c>
      <c r="J52" s="45">
        <v>2030</v>
      </c>
      <c r="K52" s="45">
        <v>80</v>
      </c>
      <c r="L52" s="45" t="s">
        <v>249</v>
      </c>
      <c r="M52" s="45" t="s">
        <v>105</v>
      </c>
      <c r="N52" s="45" t="s">
        <v>34</v>
      </c>
      <c r="O52" s="45" t="s">
        <v>35</v>
      </c>
      <c r="P52" s="45"/>
      <c r="Q52" s="47"/>
      <c r="R52" s="45" t="s">
        <v>250</v>
      </c>
      <c r="S52" s="45"/>
      <c r="T52" s="45"/>
      <c r="U52" s="45"/>
      <c r="V52" s="45"/>
      <c r="W52" s="45"/>
      <c r="X52" s="45"/>
      <c r="Y52" s="45"/>
      <c r="Z52" s="45"/>
      <c r="AA52" s="44" t="s">
        <v>251</v>
      </c>
      <c r="AB52" s="44" t="s">
        <v>252</v>
      </c>
      <c r="AC52" s="44"/>
      <c r="AD52" s="48" t="str">
        <f>IF(Tabela13[[#This Row],[ID_IPs_associados]]="","",IFERROR(TRIM(INDEX(_xlfn.TEXTSPLIT(Tabela13[[#This Row],[ID_IPs_associados]],"|"),1,1)),""))</f>
        <v/>
      </c>
      <c r="AE52" s="48" t="str">
        <f>IF(Tabela13[[#This Row],[ID_IPs_associados]]="","",IFERROR(TRIM(INDEX(_xlfn.TEXTSPLIT(Tabela13[[#This Row],[ID_IPs_associados]],"|"),1,2)),""))</f>
        <v/>
      </c>
      <c r="AF52" s="48" t="str">
        <f>IF(Tabela13[[#This Row],[ID_IPs_associados]]="","",IFERROR(TRIM(INDEX(_xlfn.TEXTSPLIT(Tabela13[[#This Row],[ID_IPs_associados]],"|"),1,3)),""))</f>
        <v/>
      </c>
      <c r="AG52" s="48" t="str">
        <f>IF(Tabela13[[#This Row],[ID_IPs_associados]]="","",IFERROR(TRIM(INDEX(_xlfn.TEXTSPLIT(Tabela13[[#This Row],[ID_IPs_associados]],"|"),1,4)),""))</f>
        <v/>
      </c>
      <c r="AH52" s="48" t="str">
        <f>IF(Tabela13[[#This Row],[ID_IPs_associados]]="","",IFERROR(TRIM(INDEX(_xlfn.TEXTSPLIT(Tabela13[[#This Row],[ID_IPs_associados]],"|"),1,5)),""))</f>
        <v/>
      </c>
    </row>
    <row r="53" spans="1:34" ht="50" hidden="1" x14ac:dyDescent="0.35">
      <c r="A53" s="43" t="s">
        <v>224</v>
      </c>
      <c r="B53" s="44" t="s">
        <v>225</v>
      </c>
      <c r="C53" s="45"/>
      <c r="D53" s="44"/>
      <c r="E53" s="45">
        <v>64</v>
      </c>
      <c r="F53" s="44" t="s">
        <v>253</v>
      </c>
      <c r="G53" s="45" t="s">
        <v>41</v>
      </c>
      <c r="H53" s="45">
        <v>2015</v>
      </c>
      <c r="I53" s="45">
        <v>43.1</v>
      </c>
      <c r="J53" s="45">
        <v>2030</v>
      </c>
      <c r="K53" s="46" t="s">
        <v>227</v>
      </c>
      <c r="L53" s="45" t="s">
        <v>249</v>
      </c>
      <c r="M53" s="45" t="s">
        <v>105</v>
      </c>
      <c r="N53" s="45" t="s">
        <v>34</v>
      </c>
      <c r="O53" s="45" t="s">
        <v>35</v>
      </c>
      <c r="P53" s="45"/>
      <c r="Q53" s="47"/>
      <c r="R53" s="45" t="s">
        <v>250</v>
      </c>
      <c r="S53" s="45"/>
      <c r="T53" s="45"/>
      <c r="U53" s="45"/>
      <c r="V53" s="45"/>
      <c r="W53" s="45"/>
      <c r="X53" s="45"/>
      <c r="Y53" s="45"/>
      <c r="Z53" s="45"/>
      <c r="AA53" s="44" t="s">
        <v>251</v>
      </c>
      <c r="AB53" s="44" t="s">
        <v>230</v>
      </c>
      <c r="AC53" s="44"/>
      <c r="AD53" s="48" t="str">
        <f>IF(Tabela13[[#This Row],[ID_IPs_associados]]="","",IFERROR(TRIM(INDEX(_xlfn.TEXTSPLIT(Tabela13[[#This Row],[ID_IPs_associados]],"|"),1,1)),""))</f>
        <v/>
      </c>
      <c r="AE53" s="48" t="str">
        <f>IF(Tabela13[[#This Row],[ID_IPs_associados]]="","",IFERROR(TRIM(INDEX(_xlfn.TEXTSPLIT(Tabela13[[#This Row],[ID_IPs_associados]],"|"),1,2)),""))</f>
        <v/>
      </c>
      <c r="AF53" s="48" t="str">
        <f>IF(Tabela13[[#This Row],[ID_IPs_associados]]="","",IFERROR(TRIM(INDEX(_xlfn.TEXTSPLIT(Tabela13[[#This Row],[ID_IPs_associados]],"|"),1,3)),""))</f>
        <v/>
      </c>
      <c r="AG53" s="48" t="str">
        <f>IF(Tabela13[[#This Row],[ID_IPs_associados]]="","",IFERROR(TRIM(INDEX(_xlfn.TEXTSPLIT(Tabela13[[#This Row],[ID_IPs_associados]],"|"),1,4)),""))</f>
        <v/>
      </c>
      <c r="AH53" s="48" t="str">
        <f>IF(Tabela13[[#This Row],[ID_IPs_associados]]="","",IFERROR(TRIM(INDEX(_xlfn.TEXTSPLIT(Tabela13[[#This Row],[ID_IPs_associados]],"|"),1,5)),""))</f>
        <v/>
      </c>
    </row>
    <row r="54" spans="1:34" ht="50" hidden="1" x14ac:dyDescent="0.35">
      <c r="A54" s="43" t="s">
        <v>224</v>
      </c>
      <c r="B54" s="44" t="s">
        <v>225</v>
      </c>
      <c r="C54" s="45"/>
      <c r="D54" s="44"/>
      <c r="E54" s="45">
        <v>65</v>
      </c>
      <c r="F54" s="44" t="s">
        <v>254</v>
      </c>
      <c r="G54" s="45" t="s">
        <v>41</v>
      </c>
      <c r="H54" s="45">
        <v>2018</v>
      </c>
      <c r="I54" s="45">
        <v>15</v>
      </c>
      <c r="J54" s="45">
        <v>2030</v>
      </c>
      <c r="K54" s="45">
        <v>100</v>
      </c>
      <c r="L54" s="45" t="s">
        <v>255</v>
      </c>
      <c r="M54" s="45" t="s">
        <v>105</v>
      </c>
      <c r="N54" s="45" t="s">
        <v>34</v>
      </c>
      <c r="O54" s="45" t="s">
        <v>35</v>
      </c>
      <c r="P54" s="45"/>
      <c r="Q54" s="47"/>
      <c r="R54" s="45" t="s">
        <v>240</v>
      </c>
      <c r="S54" s="45"/>
      <c r="T54" s="45"/>
      <c r="U54" s="45"/>
      <c r="V54" s="45"/>
      <c r="W54" s="45"/>
      <c r="X54" s="45"/>
      <c r="Y54" s="45"/>
      <c r="Z54" s="45"/>
      <c r="AA54" s="44" t="s">
        <v>251</v>
      </c>
      <c r="AB54" s="44" t="s">
        <v>252</v>
      </c>
      <c r="AC54" s="44"/>
      <c r="AD54" s="48" t="str">
        <f>IF(Tabela13[[#This Row],[ID_IPs_associados]]="","",IFERROR(TRIM(INDEX(_xlfn.TEXTSPLIT(Tabela13[[#This Row],[ID_IPs_associados]],"|"),1,1)),""))</f>
        <v/>
      </c>
      <c r="AE54" s="48" t="str">
        <f>IF(Tabela13[[#This Row],[ID_IPs_associados]]="","",IFERROR(TRIM(INDEX(_xlfn.TEXTSPLIT(Tabela13[[#This Row],[ID_IPs_associados]],"|"),1,2)),""))</f>
        <v/>
      </c>
      <c r="AF54" s="48" t="str">
        <f>IF(Tabela13[[#This Row],[ID_IPs_associados]]="","",IFERROR(TRIM(INDEX(_xlfn.TEXTSPLIT(Tabela13[[#This Row],[ID_IPs_associados]],"|"),1,3)),""))</f>
        <v/>
      </c>
      <c r="AG54" s="48" t="str">
        <f>IF(Tabela13[[#This Row],[ID_IPs_associados]]="","",IFERROR(TRIM(INDEX(_xlfn.TEXTSPLIT(Tabela13[[#This Row],[ID_IPs_associados]],"|"),1,4)),""))</f>
        <v/>
      </c>
      <c r="AH54" s="48" t="str">
        <f>IF(Tabela13[[#This Row],[ID_IPs_associados]]="","",IFERROR(TRIM(INDEX(_xlfn.TEXTSPLIT(Tabela13[[#This Row],[ID_IPs_associados]],"|"),1,5)),""))</f>
        <v/>
      </c>
    </row>
    <row r="55" spans="1:34" ht="50" hidden="1" x14ac:dyDescent="0.35">
      <c r="A55" s="43" t="s">
        <v>224</v>
      </c>
      <c r="B55" s="44" t="s">
        <v>225</v>
      </c>
      <c r="C55" s="45"/>
      <c r="D55" s="44"/>
      <c r="E55" s="45">
        <v>66</v>
      </c>
      <c r="F55" s="44" t="s">
        <v>256</v>
      </c>
      <c r="G55" s="45" t="s">
        <v>41</v>
      </c>
      <c r="H55" s="45">
        <v>2017</v>
      </c>
      <c r="I55" s="45">
        <v>100</v>
      </c>
      <c r="J55" s="45">
        <v>2030</v>
      </c>
      <c r="K55" s="45">
        <v>100</v>
      </c>
      <c r="L55" s="45" t="s">
        <v>255</v>
      </c>
      <c r="M55" s="45" t="s">
        <v>95</v>
      </c>
      <c r="N55" s="45" t="s">
        <v>34</v>
      </c>
      <c r="O55" s="45" t="s">
        <v>35</v>
      </c>
      <c r="P55" s="45"/>
      <c r="Q55" s="47"/>
      <c r="R55" s="45" t="s">
        <v>245</v>
      </c>
      <c r="S55" s="45"/>
      <c r="T55" s="45"/>
      <c r="U55" s="45"/>
      <c r="V55" s="45"/>
      <c r="W55" s="45"/>
      <c r="X55" s="45"/>
      <c r="Y55" s="45"/>
      <c r="Z55" s="45"/>
      <c r="AA55" s="44" t="s">
        <v>251</v>
      </c>
      <c r="AB55" s="44" t="s">
        <v>252</v>
      </c>
      <c r="AC55" s="44"/>
      <c r="AD55" s="48" t="str">
        <f>IF(Tabela13[[#This Row],[ID_IPs_associados]]="","",IFERROR(TRIM(INDEX(_xlfn.TEXTSPLIT(Tabela13[[#This Row],[ID_IPs_associados]],"|"),1,1)),""))</f>
        <v/>
      </c>
      <c r="AE55" s="48" t="str">
        <f>IF(Tabela13[[#This Row],[ID_IPs_associados]]="","",IFERROR(TRIM(INDEX(_xlfn.TEXTSPLIT(Tabela13[[#This Row],[ID_IPs_associados]],"|"),1,2)),""))</f>
        <v/>
      </c>
      <c r="AF55" s="48" t="str">
        <f>IF(Tabela13[[#This Row],[ID_IPs_associados]]="","",IFERROR(TRIM(INDEX(_xlfn.TEXTSPLIT(Tabela13[[#This Row],[ID_IPs_associados]],"|"),1,3)),""))</f>
        <v/>
      </c>
      <c r="AG55" s="48" t="str">
        <f>IF(Tabela13[[#This Row],[ID_IPs_associados]]="","",IFERROR(TRIM(INDEX(_xlfn.TEXTSPLIT(Tabela13[[#This Row],[ID_IPs_associados]],"|"),1,4)),""))</f>
        <v/>
      </c>
      <c r="AH55" s="48" t="str">
        <f>IF(Tabela13[[#This Row],[ID_IPs_associados]]="","",IFERROR(TRIM(INDEX(_xlfn.TEXTSPLIT(Tabela13[[#This Row],[ID_IPs_associados]],"|"),1,5)),""))</f>
        <v/>
      </c>
    </row>
    <row r="56" spans="1:34" ht="50" hidden="1" x14ac:dyDescent="0.35">
      <c r="A56" s="43" t="s">
        <v>224</v>
      </c>
      <c r="B56" s="44" t="s">
        <v>225</v>
      </c>
      <c r="C56" s="45"/>
      <c r="D56" s="44"/>
      <c r="E56" s="45">
        <v>67</v>
      </c>
      <c r="F56" s="44" t="s">
        <v>257</v>
      </c>
      <c r="G56" s="45" t="s">
        <v>41</v>
      </c>
      <c r="H56" s="45">
        <v>2017</v>
      </c>
      <c r="I56" s="45">
        <v>2</v>
      </c>
      <c r="J56" s="45">
        <v>2030</v>
      </c>
      <c r="K56" s="45">
        <v>50</v>
      </c>
      <c r="L56" s="45" t="s">
        <v>255</v>
      </c>
      <c r="M56" s="45" t="s">
        <v>95</v>
      </c>
      <c r="N56" s="45" t="s">
        <v>34</v>
      </c>
      <c r="O56" s="45" t="s">
        <v>35</v>
      </c>
      <c r="P56" s="45"/>
      <c r="Q56" s="47"/>
      <c r="R56" s="45" t="s">
        <v>245</v>
      </c>
      <c r="S56" s="45"/>
      <c r="T56" s="45"/>
      <c r="U56" s="45"/>
      <c r="V56" s="45"/>
      <c r="W56" s="45"/>
      <c r="X56" s="45"/>
      <c r="Y56" s="45"/>
      <c r="Z56" s="45"/>
      <c r="AA56" s="44" t="s">
        <v>251</v>
      </c>
      <c r="AB56" s="44" t="s">
        <v>252</v>
      </c>
      <c r="AC56" s="44"/>
      <c r="AD56" s="48" t="str">
        <f>IF(Tabela13[[#This Row],[ID_IPs_associados]]="","",IFERROR(TRIM(INDEX(_xlfn.TEXTSPLIT(Tabela13[[#This Row],[ID_IPs_associados]],"|"),1,1)),""))</f>
        <v/>
      </c>
      <c r="AE56" s="48" t="str">
        <f>IF(Tabela13[[#This Row],[ID_IPs_associados]]="","",IFERROR(TRIM(INDEX(_xlfn.TEXTSPLIT(Tabela13[[#This Row],[ID_IPs_associados]],"|"),1,2)),""))</f>
        <v/>
      </c>
      <c r="AF56" s="48" t="str">
        <f>IF(Tabela13[[#This Row],[ID_IPs_associados]]="","",IFERROR(TRIM(INDEX(_xlfn.TEXTSPLIT(Tabela13[[#This Row],[ID_IPs_associados]],"|"),1,3)),""))</f>
        <v/>
      </c>
      <c r="AG56" s="48" t="str">
        <f>IF(Tabela13[[#This Row],[ID_IPs_associados]]="","",IFERROR(TRIM(INDEX(_xlfn.TEXTSPLIT(Tabela13[[#This Row],[ID_IPs_associados]],"|"),1,4)),""))</f>
        <v/>
      </c>
      <c r="AH56" s="48" t="str">
        <f>IF(Tabela13[[#This Row],[ID_IPs_associados]]="","",IFERROR(TRIM(INDEX(_xlfn.TEXTSPLIT(Tabela13[[#This Row],[ID_IPs_associados]],"|"),1,5)),""))</f>
        <v/>
      </c>
    </row>
    <row r="57" spans="1:34" ht="62.5" hidden="1" x14ac:dyDescent="0.35">
      <c r="A57" s="43" t="s">
        <v>224</v>
      </c>
      <c r="B57" s="44" t="s">
        <v>225</v>
      </c>
      <c r="C57" s="45"/>
      <c r="D57" s="44"/>
      <c r="E57" s="45">
        <v>68</v>
      </c>
      <c r="F57" s="44" t="s">
        <v>258</v>
      </c>
      <c r="G57" s="45" t="s">
        <v>41</v>
      </c>
      <c r="H57" s="45">
        <v>2017</v>
      </c>
      <c r="I57" s="45">
        <v>0</v>
      </c>
      <c r="J57" s="45">
        <v>2030</v>
      </c>
      <c r="K57" s="45">
        <v>80</v>
      </c>
      <c r="L57" s="45" t="s">
        <v>249</v>
      </c>
      <c r="M57" s="45" t="s">
        <v>95</v>
      </c>
      <c r="N57" s="45" t="s">
        <v>34</v>
      </c>
      <c r="O57" s="45" t="s">
        <v>35</v>
      </c>
      <c r="P57" s="45"/>
      <c r="Q57" s="47"/>
      <c r="R57" s="45" t="s">
        <v>228</v>
      </c>
      <c r="S57" s="45"/>
      <c r="T57" s="45"/>
      <c r="U57" s="45"/>
      <c r="V57" s="45"/>
      <c r="W57" s="45"/>
      <c r="X57" s="45"/>
      <c r="Y57" s="45"/>
      <c r="Z57" s="45"/>
      <c r="AA57" s="44" t="s">
        <v>229</v>
      </c>
      <c r="AB57" s="44" t="s">
        <v>252</v>
      </c>
      <c r="AC57" s="44"/>
      <c r="AD57" s="48" t="str">
        <f>IF(Tabela13[[#This Row],[ID_IPs_associados]]="","",IFERROR(TRIM(INDEX(_xlfn.TEXTSPLIT(Tabela13[[#This Row],[ID_IPs_associados]],"|"),1,1)),""))</f>
        <v/>
      </c>
      <c r="AE57" s="48" t="str">
        <f>IF(Tabela13[[#This Row],[ID_IPs_associados]]="","",IFERROR(TRIM(INDEX(_xlfn.TEXTSPLIT(Tabela13[[#This Row],[ID_IPs_associados]],"|"),1,2)),""))</f>
        <v/>
      </c>
      <c r="AF57" s="48" t="str">
        <f>IF(Tabela13[[#This Row],[ID_IPs_associados]]="","",IFERROR(TRIM(INDEX(_xlfn.TEXTSPLIT(Tabela13[[#This Row],[ID_IPs_associados]],"|"),1,3)),""))</f>
        <v/>
      </c>
      <c r="AG57" s="48" t="str">
        <f>IF(Tabela13[[#This Row],[ID_IPs_associados]]="","",IFERROR(TRIM(INDEX(_xlfn.TEXTSPLIT(Tabela13[[#This Row],[ID_IPs_associados]],"|"),1,4)),""))</f>
        <v/>
      </c>
      <c r="AH57" s="48" t="str">
        <f>IF(Tabela13[[#This Row],[ID_IPs_associados]]="","",IFERROR(TRIM(INDEX(_xlfn.TEXTSPLIT(Tabela13[[#This Row],[ID_IPs_associados]],"|"),1,5)),""))</f>
        <v/>
      </c>
    </row>
    <row r="58" spans="1:34" ht="50" hidden="1" x14ac:dyDescent="0.35">
      <c r="A58" s="43" t="s">
        <v>224</v>
      </c>
      <c r="B58" s="44" t="s">
        <v>225</v>
      </c>
      <c r="C58" s="45"/>
      <c r="D58" s="44"/>
      <c r="E58" s="45">
        <v>69</v>
      </c>
      <c r="F58" s="44" t="s">
        <v>259</v>
      </c>
      <c r="G58" s="45" t="s">
        <v>41</v>
      </c>
      <c r="H58" s="45">
        <v>2017</v>
      </c>
      <c r="I58" s="45">
        <v>0</v>
      </c>
      <c r="J58" s="45">
        <v>2030</v>
      </c>
      <c r="K58" s="45">
        <v>50</v>
      </c>
      <c r="L58" s="45" t="s">
        <v>255</v>
      </c>
      <c r="M58" s="45" t="s">
        <v>95</v>
      </c>
      <c r="N58" s="45" t="s">
        <v>34</v>
      </c>
      <c r="O58" s="45" t="s">
        <v>35</v>
      </c>
      <c r="P58" s="45"/>
      <c r="Q58" s="47"/>
      <c r="R58" s="45" t="s">
        <v>245</v>
      </c>
      <c r="S58" s="45"/>
      <c r="T58" s="45"/>
      <c r="U58" s="45"/>
      <c r="V58" s="45"/>
      <c r="W58" s="45"/>
      <c r="X58" s="45"/>
      <c r="Y58" s="45"/>
      <c r="Z58" s="45"/>
      <c r="AA58" s="44" t="s">
        <v>251</v>
      </c>
      <c r="AB58" s="44" t="s">
        <v>252</v>
      </c>
      <c r="AC58" s="44"/>
      <c r="AD58" s="48" t="str">
        <f>IF(Tabela13[[#This Row],[ID_IPs_associados]]="","",IFERROR(TRIM(INDEX(_xlfn.TEXTSPLIT(Tabela13[[#This Row],[ID_IPs_associados]],"|"),1,1)),""))</f>
        <v/>
      </c>
      <c r="AE58" s="48" t="str">
        <f>IF(Tabela13[[#This Row],[ID_IPs_associados]]="","",IFERROR(TRIM(INDEX(_xlfn.TEXTSPLIT(Tabela13[[#This Row],[ID_IPs_associados]],"|"),1,2)),""))</f>
        <v/>
      </c>
      <c r="AF58" s="48" t="str">
        <f>IF(Tabela13[[#This Row],[ID_IPs_associados]]="","",IFERROR(TRIM(INDEX(_xlfn.TEXTSPLIT(Tabela13[[#This Row],[ID_IPs_associados]],"|"),1,3)),""))</f>
        <v/>
      </c>
      <c r="AG58" s="48" t="str">
        <f>IF(Tabela13[[#This Row],[ID_IPs_associados]]="","",IFERROR(TRIM(INDEX(_xlfn.TEXTSPLIT(Tabela13[[#This Row],[ID_IPs_associados]],"|"),1,4)),""))</f>
        <v/>
      </c>
      <c r="AH58" s="48" t="str">
        <f>IF(Tabela13[[#This Row],[ID_IPs_associados]]="","",IFERROR(TRIM(INDEX(_xlfn.TEXTSPLIT(Tabela13[[#This Row],[ID_IPs_associados]],"|"),1,5)),""))</f>
        <v/>
      </c>
    </row>
    <row r="59" spans="1:34" ht="100" hidden="1" x14ac:dyDescent="0.35">
      <c r="A59" s="43" t="s">
        <v>224</v>
      </c>
      <c r="B59" s="44" t="s">
        <v>225</v>
      </c>
      <c r="C59" s="45"/>
      <c r="D59" s="44"/>
      <c r="E59" s="45">
        <v>70</v>
      </c>
      <c r="F59" s="44" t="s">
        <v>260</v>
      </c>
      <c r="G59" s="45" t="s">
        <v>41</v>
      </c>
      <c r="H59" s="45">
        <v>2017</v>
      </c>
      <c r="I59" s="45" t="s">
        <v>261</v>
      </c>
      <c r="J59" s="45">
        <v>2030</v>
      </c>
      <c r="K59" s="45">
        <v>100</v>
      </c>
      <c r="L59" s="45" t="s">
        <v>255</v>
      </c>
      <c r="M59" s="45" t="s">
        <v>95</v>
      </c>
      <c r="N59" s="45" t="s">
        <v>34</v>
      </c>
      <c r="O59" s="45" t="s">
        <v>35</v>
      </c>
      <c r="P59" s="45"/>
      <c r="Q59" s="47"/>
      <c r="R59" s="45" t="s">
        <v>245</v>
      </c>
      <c r="S59" s="45"/>
      <c r="T59" s="45"/>
      <c r="U59" s="45"/>
      <c r="V59" s="45"/>
      <c r="W59" s="45"/>
      <c r="X59" s="45"/>
      <c r="Y59" s="45"/>
      <c r="Z59" s="45"/>
      <c r="AA59" s="44" t="s">
        <v>262</v>
      </c>
      <c r="AB59" s="44" t="s">
        <v>252</v>
      </c>
      <c r="AC59" s="44"/>
      <c r="AD59" s="48" t="str">
        <f>IF(Tabela13[[#This Row],[ID_IPs_associados]]="","",IFERROR(TRIM(INDEX(_xlfn.TEXTSPLIT(Tabela13[[#This Row],[ID_IPs_associados]],"|"),1,1)),""))</f>
        <v/>
      </c>
      <c r="AE59" s="48" t="str">
        <f>IF(Tabela13[[#This Row],[ID_IPs_associados]]="","",IFERROR(TRIM(INDEX(_xlfn.TEXTSPLIT(Tabela13[[#This Row],[ID_IPs_associados]],"|"),1,2)),""))</f>
        <v/>
      </c>
      <c r="AF59" s="48" t="str">
        <f>IF(Tabela13[[#This Row],[ID_IPs_associados]]="","",IFERROR(TRIM(INDEX(_xlfn.TEXTSPLIT(Tabela13[[#This Row],[ID_IPs_associados]],"|"),1,3)),""))</f>
        <v/>
      </c>
      <c r="AG59" s="48" t="str">
        <f>IF(Tabela13[[#This Row],[ID_IPs_associados]]="","",IFERROR(TRIM(INDEX(_xlfn.TEXTSPLIT(Tabela13[[#This Row],[ID_IPs_associados]],"|"),1,4)),""))</f>
        <v/>
      </c>
      <c r="AH59" s="48" t="str">
        <f>IF(Tabela13[[#This Row],[ID_IPs_associados]]="","",IFERROR(TRIM(INDEX(_xlfn.TEXTSPLIT(Tabela13[[#This Row],[ID_IPs_associados]],"|"),1,5)),""))</f>
        <v/>
      </c>
    </row>
    <row r="60" spans="1:34" ht="50" hidden="1" x14ac:dyDescent="0.35">
      <c r="A60" s="43" t="s">
        <v>224</v>
      </c>
      <c r="B60" s="44" t="s">
        <v>225</v>
      </c>
      <c r="C60" s="45"/>
      <c r="D60" s="44"/>
      <c r="E60" s="45">
        <v>71</v>
      </c>
      <c r="F60" s="44" t="s">
        <v>263</v>
      </c>
      <c r="G60" s="45" t="s">
        <v>41</v>
      </c>
      <c r="H60" s="45" t="s">
        <v>205</v>
      </c>
      <c r="I60" s="45">
        <v>43.1</v>
      </c>
      <c r="J60" s="45">
        <v>2030</v>
      </c>
      <c r="K60" s="46" t="s">
        <v>227</v>
      </c>
      <c r="L60" s="45" t="s">
        <v>249</v>
      </c>
      <c r="M60" s="45" t="s">
        <v>151</v>
      </c>
      <c r="N60" s="45" t="s">
        <v>34</v>
      </c>
      <c r="O60" s="45" t="s">
        <v>35</v>
      </c>
      <c r="P60" s="45"/>
      <c r="Q60" s="47"/>
      <c r="R60" s="45" t="s">
        <v>264</v>
      </c>
      <c r="S60" s="45"/>
      <c r="T60" s="45"/>
      <c r="U60" s="45"/>
      <c r="V60" s="45"/>
      <c r="W60" s="45"/>
      <c r="X60" s="45"/>
      <c r="Y60" s="45"/>
      <c r="Z60" s="45"/>
      <c r="AA60" s="44" t="s">
        <v>251</v>
      </c>
      <c r="AB60" s="44" t="s">
        <v>230</v>
      </c>
      <c r="AC60" s="44"/>
      <c r="AD60" s="48" t="str">
        <f>IF(Tabela13[[#This Row],[ID_IPs_associados]]="","",IFERROR(TRIM(INDEX(_xlfn.TEXTSPLIT(Tabela13[[#This Row],[ID_IPs_associados]],"|"),1,1)),""))</f>
        <v/>
      </c>
      <c r="AE60" s="48" t="str">
        <f>IF(Tabela13[[#This Row],[ID_IPs_associados]]="","",IFERROR(TRIM(INDEX(_xlfn.TEXTSPLIT(Tabela13[[#This Row],[ID_IPs_associados]],"|"),1,2)),""))</f>
        <v/>
      </c>
      <c r="AF60" s="48" t="str">
        <f>IF(Tabela13[[#This Row],[ID_IPs_associados]]="","",IFERROR(TRIM(INDEX(_xlfn.TEXTSPLIT(Tabela13[[#This Row],[ID_IPs_associados]],"|"),1,3)),""))</f>
        <v/>
      </c>
      <c r="AG60" s="48" t="str">
        <f>IF(Tabela13[[#This Row],[ID_IPs_associados]]="","",IFERROR(TRIM(INDEX(_xlfn.TEXTSPLIT(Tabela13[[#This Row],[ID_IPs_associados]],"|"),1,4)),""))</f>
        <v/>
      </c>
      <c r="AH60" s="48" t="str">
        <f>IF(Tabela13[[#This Row],[ID_IPs_associados]]="","",IFERROR(TRIM(INDEX(_xlfn.TEXTSPLIT(Tabela13[[#This Row],[ID_IPs_associados]],"|"),1,5)),""))</f>
        <v/>
      </c>
    </row>
    <row r="61" spans="1:34" ht="50" hidden="1" x14ac:dyDescent="0.35">
      <c r="A61" s="43" t="s">
        <v>224</v>
      </c>
      <c r="B61" s="44" t="s">
        <v>225</v>
      </c>
      <c r="C61" s="45"/>
      <c r="D61" s="44"/>
      <c r="E61" s="45">
        <v>72</v>
      </c>
      <c r="F61" s="44" t="s">
        <v>265</v>
      </c>
      <c r="G61" s="45" t="s">
        <v>41</v>
      </c>
      <c r="H61" s="45" t="s">
        <v>126</v>
      </c>
      <c r="I61" s="45" t="s">
        <v>126</v>
      </c>
      <c r="J61" s="45">
        <v>2030</v>
      </c>
      <c r="K61" s="45">
        <v>80</v>
      </c>
      <c r="L61" s="45" t="s">
        <v>249</v>
      </c>
      <c r="M61" s="45" t="s">
        <v>151</v>
      </c>
      <c r="N61" s="45" t="s">
        <v>34</v>
      </c>
      <c r="O61" s="45" t="s">
        <v>35</v>
      </c>
      <c r="P61" s="45"/>
      <c r="Q61" s="47"/>
      <c r="R61" s="45" t="s">
        <v>264</v>
      </c>
      <c r="S61" s="45"/>
      <c r="T61" s="45"/>
      <c r="U61" s="45"/>
      <c r="V61" s="45"/>
      <c r="W61" s="45"/>
      <c r="X61" s="45"/>
      <c r="Y61" s="45"/>
      <c r="Z61" s="45"/>
      <c r="AA61" s="44" t="s">
        <v>251</v>
      </c>
      <c r="AB61" s="44" t="s">
        <v>252</v>
      </c>
      <c r="AC61" s="44"/>
      <c r="AD61" s="48" t="str">
        <f>IF(Tabela13[[#This Row],[ID_IPs_associados]]="","",IFERROR(TRIM(INDEX(_xlfn.TEXTSPLIT(Tabela13[[#This Row],[ID_IPs_associados]],"|"),1,1)),""))</f>
        <v/>
      </c>
      <c r="AE61" s="48" t="str">
        <f>IF(Tabela13[[#This Row],[ID_IPs_associados]]="","",IFERROR(TRIM(INDEX(_xlfn.TEXTSPLIT(Tabela13[[#This Row],[ID_IPs_associados]],"|"),1,2)),""))</f>
        <v/>
      </c>
      <c r="AF61" s="48" t="str">
        <f>IF(Tabela13[[#This Row],[ID_IPs_associados]]="","",IFERROR(TRIM(INDEX(_xlfn.TEXTSPLIT(Tabela13[[#This Row],[ID_IPs_associados]],"|"),1,3)),""))</f>
        <v/>
      </c>
      <c r="AG61" s="48" t="str">
        <f>IF(Tabela13[[#This Row],[ID_IPs_associados]]="","",IFERROR(TRIM(INDEX(_xlfn.TEXTSPLIT(Tabela13[[#This Row],[ID_IPs_associados]],"|"),1,4)),""))</f>
        <v/>
      </c>
      <c r="AH61" s="48" t="str">
        <f>IF(Tabela13[[#This Row],[ID_IPs_associados]]="","",IFERROR(TRIM(INDEX(_xlfn.TEXTSPLIT(Tabela13[[#This Row],[ID_IPs_associados]],"|"),1,5)),""))</f>
        <v/>
      </c>
    </row>
    <row r="62" spans="1:34" ht="37.5" hidden="1" x14ac:dyDescent="0.35">
      <c r="A62" s="43" t="s">
        <v>224</v>
      </c>
      <c r="B62" s="44" t="s">
        <v>225</v>
      </c>
      <c r="C62" s="45"/>
      <c r="D62" s="44"/>
      <c r="E62" s="45">
        <v>73</v>
      </c>
      <c r="F62" s="44" t="s">
        <v>266</v>
      </c>
      <c r="G62" s="45" t="s">
        <v>41</v>
      </c>
      <c r="H62" s="45">
        <v>2017</v>
      </c>
      <c r="I62" s="45">
        <v>0</v>
      </c>
      <c r="J62" s="45">
        <v>2030</v>
      </c>
      <c r="K62" s="45">
        <v>100</v>
      </c>
      <c r="L62" s="45" t="s">
        <v>249</v>
      </c>
      <c r="M62" s="45" t="s">
        <v>95</v>
      </c>
      <c r="N62" s="45" t="s">
        <v>34</v>
      </c>
      <c r="O62" s="45" t="s">
        <v>35</v>
      </c>
      <c r="P62" s="45"/>
      <c r="Q62" s="47"/>
      <c r="R62" s="45" t="s">
        <v>267</v>
      </c>
      <c r="S62" s="45"/>
      <c r="T62" s="45"/>
      <c r="U62" s="45"/>
      <c r="V62" s="45"/>
      <c r="W62" s="45"/>
      <c r="X62" s="45"/>
      <c r="Y62" s="45"/>
      <c r="Z62" s="45"/>
      <c r="AA62" s="44" t="s">
        <v>229</v>
      </c>
      <c r="AB62" s="44" t="s">
        <v>268</v>
      </c>
      <c r="AC62" s="44"/>
      <c r="AD62" s="48" t="str">
        <f>IF(Tabela13[[#This Row],[ID_IPs_associados]]="","",IFERROR(TRIM(INDEX(_xlfn.TEXTSPLIT(Tabela13[[#This Row],[ID_IPs_associados]],"|"),1,1)),""))</f>
        <v/>
      </c>
      <c r="AE62" s="48" t="str">
        <f>IF(Tabela13[[#This Row],[ID_IPs_associados]]="","",IFERROR(TRIM(INDEX(_xlfn.TEXTSPLIT(Tabela13[[#This Row],[ID_IPs_associados]],"|"),1,2)),""))</f>
        <v/>
      </c>
      <c r="AF62" s="48" t="str">
        <f>IF(Tabela13[[#This Row],[ID_IPs_associados]]="","",IFERROR(TRIM(INDEX(_xlfn.TEXTSPLIT(Tabela13[[#This Row],[ID_IPs_associados]],"|"),1,3)),""))</f>
        <v/>
      </c>
      <c r="AG62" s="48" t="str">
        <f>IF(Tabela13[[#This Row],[ID_IPs_associados]]="","",IFERROR(TRIM(INDEX(_xlfn.TEXTSPLIT(Tabela13[[#This Row],[ID_IPs_associados]],"|"),1,4)),""))</f>
        <v/>
      </c>
      <c r="AH62" s="48" t="str">
        <f>IF(Tabela13[[#This Row],[ID_IPs_associados]]="","",IFERROR(TRIM(INDEX(_xlfn.TEXTSPLIT(Tabela13[[#This Row],[ID_IPs_associados]],"|"),1,5)),""))</f>
        <v/>
      </c>
    </row>
    <row r="63" spans="1:34" ht="37.5" hidden="1" x14ac:dyDescent="0.35">
      <c r="A63" s="43" t="s">
        <v>224</v>
      </c>
      <c r="B63" s="44" t="s">
        <v>225</v>
      </c>
      <c r="C63" s="45"/>
      <c r="D63" s="44"/>
      <c r="E63" s="45">
        <v>74</v>
      </c>
      <c r="F63" s="44" t="s">
        <v>269</v>
      </c>
      <c r="G63" s="45" t="s">
        <v>41</v>
      </c>
      <c r="H63" s="45">
        <v>2016</v>
      </c>
      <c r="I63" s="45">
        <v>6.9</v>
      </c>
      <c r="J63" s="45">
        <v>2030</v>
      </c>
      <c r="K63" s="46">
        <v>3.45</v>
      </c>
      <c r="L63" s="45" t="s">
        <v>134</v>
      </c>
      <c r="M63" s="45" t="s">
        <v>119</v>
      </c>
      <c r="N63" s="45" t="s">
        <v>34</v>
      </c>
      <c r="O63" s="45" t="s">
        <v>35</v>
      </c>
      <c r="P63" s="45"/>
      <c r="Q63" s="47"/>
      <c r="R63" s="45" t="s">
        <v>270</v>
      </c>
      <c r="S63" s="45"/>
      <c r="T63" s="45"/>
      <c r="U63" s="45"/>
      <c r="V63" s="45"/>
      <c r="W63" s="45"/>
      <c r="X63" s="45"/>
      <c r="Y63" s="45"/>
      <c r="Z63" s="45"/>
      <c r="AA63" s="44" t="s">
        <v>271</v>
      </c>
      <c r="AB63" s="44" t="s">
        <v>154</v>
      </c>
      <c r="AC63" s="44"/>
      <c r="AD63" s="48" t="str">
        <f>IF(Tabela13[[#This Row],[ID_IPs_associados]]="","",IFERROR(TRIM(INDEX(_xlfn.TEXTSPLIT(Tabela13[[#This Row],[ID_IPs_associados]],"|"),1,1)),""))</f>
        <v/>
      </c>
      <c r="AE63" s="48" t="str">
        <f>IF(Tabela13[[#This Row],[ID_IPs_associados]]="","",IFERROR(TRIM(INDEX(_xlfn.TEXTSPLIT(Tabela13[[#This Row],[ID_IPs_associados]],"|"),1,2)),""))</f>
        <v/>
      </c>
      <c r="AF63" s="48" t="str">
        <f>IF(Tabela13[[#This Row],[ID_IPs_associados]]="","",IFERROR(TRIM(INDEX(_xlfn.TEXTSPLIT(Tabela13[[#This Row],[ID_IPs_associados]],"|"),1,3)),""))</f>
        <v/>
      </c>
      <c r="AG63" s="48" t="str">
        <f>IF(Tabela13[[#This Row],[ID_IPs_associados]]="","",IFERROR(TRIM(INDEX(_xlfn.TEXTSPLIT(Tabela13[[#This Row],[ID_IPs_associados]],"|"),1,4)),""))</f>
        <v/>
      </c>
      <c r="AH63" s="48" t="str">
        <f>IF(Tabela13[[#This Row],[ID_IPs_associados]]="","",IFERROR(TRIM(INDEX(_xlfn.TEXTSPLIT(Tabela13[[#This Row],[ID_IPs_associados]],"|"),1,5)),""))</f>
        <v/>
      </c>
    </row>
    <row r="64" spans="1:34" ht="50" hidden="1" x14ac:dyDescent="0.35">
      <c r="A64" s="43" t="s">
        <v>224</v>
      </c>
      <c r="B64" s="44" t="s">
        <v>225</v>
      </c>
      <c r="C64" s="45"/>
      <c r="D64" s="44"/>
      <c r="E64" s="45">
        <v>75</v>
      </c>
      <c r="F64" s="44" t="s">
        <v>272</v>
      </c>
      <c r="G64" s="45" t="s">
        <v>41</v>
      </c>
      <c r="H64" s="45">
        <v>2017</v>
      </c>
      <c r="I64" s="45">
        <v>0</v>
      </c>
      <c r="J64" s="45">
        <v>2030</v>
      </c>
      <c r="K64" s="45">
        <v>100</v>
      </c>
      <c r="L64" s="45" t="s">
        <v>134</v>
      </c>
      <c r="M64" s="45" t="s">
        <v>95</v>
      </c>
      <c r="N64" s="45" t="s">
        <v>273</v>
      </c>
      <c r="O64" s="45" t="s">
        <v>274</v>
      </c>
      <c r="P64" s="45"/>
      <c r="Q64" s="47" t="s">
        <v>275</v>
      </c>
      <c r="R64" s="45"/>
      <c r="S64" s="47"/>
      <c r="T64" s="47"/>
      <c r="U64" s="45"/>
      <c r="V64" s="45"/>
      <c r="W64" s="45"/>
      <c r="X64" s="45"/>
      <c r="Y64" s="45"/>
      <c r="Z64" s="45"/>
      <c r="AA64" s="44"/>
      <c r="AB64" s="44"/>
      <c r="AC64" s="44"/>
      <c r="AD64" s="48" t="str">
        <f>IF(Tabela13[[#This Row],[ID_IPs_associados]]="","",IFERROR(TRIM(INDEX(_xlfn.TEXTSPLIT(Tabela13[[#This Row],[ID_IPs_associados]],"|"),1,1)),""))</f>
        <v/>
      </c>
      <c r="AE64" s="48" t="str">
        <f>IF(Tabela13[[#This Row],[ID_IPs_associados]]="","",IFERROR(TRIM(INDEX(_xlfn.TEXTSPLIT(Tabela13[[#This Row],[ID_IPs_associados]],"|"),1,2)),""))</f>
        <v/>
      </c>
      <c r="AF64" s="48" t="str">
        <f>IF(Tabela13[[#This Row],[ID_IPs_associados]]="","",IFERROR(TRIM(INDEX(_xlfn.TEXTSPLIT(Tabela13[[#This Row],[ID_IPs_associados]],"|"),1,3)),""))</f>
        <v/>
      </c>
      <c r="AG64" s="48" t="str">
        <f>IF(Tabela13[[#This Row],[ID_IPs_associados]]="","",IFERROR(TRIM(INDEX(_xlfn.TEXTSPLIT(Tabela13[[#This Row],[ID_IPs_associados]],"|"),1,4)),""))</f>
        <v/>
      </c>
      <c r="AH64" s="48" t="str">
        <f>IF(Tabela13[[#This Row],[ID_IPs_associados]]="","",IFERROR(TRIM(INDEX(_xlfn.TEXTSPLIT(Tabela13[[#This Row],[ID_IPs_associados]],"|"),1,5)),""))</f>
        <v/>
      </c>
    </row>
    <row r="65" spans="1:34" ht="37.5" hidden="1" x14ac:dyDescent="0.35">
      <c r="A65" s="43" t="s">
        <v>224</v>
      </c>
      <c r="B65" s="44" t="s">
        <v>225</v>
      </c>
      <c r="C65" s="45"/>
      <c r="D65" s="44"/>
      <c r="E65" s="45">
        <v>76</v>
      </c>
      <c r="F65" s="44" t="s">
        <v>276</v>
      </c>
      <c r="G65" s="45" t="s">
        <v>41</v>
      </c>
      <c r="H65" s="45">
        <v>2014</v>
      </c>
      <c r="I65" s="45">
        <v>43.5</v>
      </c>
      <c r="J65" s="45">
        <v>2030</v>
      </c>
      <c r="K65" s="45">
        <v>50</v>
      </c>
      <c r="L65" s="45" t="s">
        <v>61</v>
      </c>
      <c r="M65" s="45" t="s">
        <v>95</v>
      </c>
      <c r="N65" s="45" t="s">
        <v>34</v>
      </c>
      <c r="O65" s="45" t="s">
        <v>35</v>
      </c>
      <c r="P65" s="45"/>
      <c r="Q65" s="47"/>
      <c r="R65" s="45" t="s">
        <v>112</v>
      </c>
      <c r="S65" s="45"/>
      <c r="T65" s="45"/>
      <c r="U65" s="45"/>
      <c r="V65" s="45"/>
      <c r="W65" s="45"/>
      <c r="X65" s="45"/>
      <c r="Y65" s="45"/>
      <c r="Z65" s="45"/>
      <c r="AA65" s="44" t="s">
        <v>277</v>
      </c>
      <c r="AB65" s="44" t="s">
        <v>154</v>
      </c>
      <c r="AC65" s="44"/>
      <c r="AD65" s="48" t="str">
        <f>IF(Tabela13[[#This Row],[ID_IPs_associados]]="","",IFERROR(TRIM(INDEX(_xlfn.TEXTSPLIT(Tabela13[[#This Row],[ID_IPs_associados]],"|"),1,1)),""))</f>
        <v/>
      </c>
      <c r="AE65" s="48" t="str">
        <f>IF(Tabela13[[#This Row],[ID_IPs_associados]]="","",IFERROR(TRIM(INDEX(_xlfn.TEXTSPLIT(Tabela13[[#This Row],[ID_IPs_associados]],"|"),1,2)),""))</f>
        <v/>
      </c>
      <c r="AF65" s="48" t="str">
        <f>IF(Tabela13[[#This Row],[ID_IPs_associados]]="","",IFERROR(TRIM(INDEX(_xlfn.TEXTSPLIT(Tabela13[[#This Row],[ID_IPs_associados]],"|"),1,3)),""))</f>
        <v/>
      </c>
      <c r="AG65" s="48" t="str">
        <f>IF(Tabela13[[#This Row],[ID_IPs_associados]]="","",IFERROR(TRIM(INDEX(_xlfn.TEXTSPLIT(Tabela13[[#This Row],[ID_IPs_associados]],"|"),1,4)),""))</f>
        <v/>
      </c>
      <c r="AH65" s="48" t="str">
        <f>IF(Tabela13[[#This Row],[ID_IPs_associados]]="","",IFERROR(TRIM(INDEX(_xlfn.TEXTSPLIT(Tabela13[[#This Row],[ID_IPs_associados]],"|"),1,5)),""))</f>
        <v/>
      </c>
    </row>
    <row r="66" spans="1:34" ht="37.5" hidden="1" x14ac:dyDescent="0.35">
      <c r="A66" s="43" t="s">
        <v>224</v>
      </c>
      <c r="B66" s="44" t="s">
        <v>225</v>
      </c>
      <c r="C66" s="45"/>
      <c r="D66" s="44"/>
      <c r="E66" s="45">
        <v>77</v>
      </c>
      <c r="F66" s="44" t="s">
        <v>278</v>
      </c>
      <c r="G66" s="45" t="s">
        <v>41</v>
      </c>
      <c r="H66" s="45">
        <v>2015</v>
      </c>
      <c r="I66" s="45">
        <v>16</v>
      </c>
      <c r="J66" s="45">
        <v>2030</v>
      </c>
      <c r="K66" s="45">
        <v>10</v>
      </c>
      <c r="L66" s="45" t="s">
        <v>134</v>
      </c>
      <c r="M66" s="45" t="s">
        <v>95</v>
      </c>
      <c r="N66" s="45" t="s">
        <v>34</v>
      </c>
      <c r="O66" s="45" t="s">
        <v>35</v>
      </c>
      <c r="P66" s="45"/>
      <c r="Q66" s="47" t="s">
        <v>1248</v>
      </c>
      <c r="R66" s="45" t="s">
        <v>228</v>
      </c>
      <c r="S66" s="45"/>
      <c r="T66" s="45"/>
      <c r="U66" s="45"/>
      <c r="V66" s="45"/>
      <c r="W66" s="45"/>
      <c r="X66" s="45"/>
      <c r="Y66" s="45"/>
      <c r="Z66" s="45"/>
      <c r="AA66" s="57" t="s">
        <v>1247</v>
      </c>
      <c r="AB66" s="57" t="s">
        <v>467</v>
      </c>
      <c r="AC66" s="44"/>
      <c r="AD66" s="48" t="str">
        <f>IF(Tabela13[[#This Row],[ID_IPs_associados]]="","",IFERROR(TRIM(INDEX(_xlfn.TEXTSPLIT(Tabela13[[#This Row],[ID_IPs_associados]],"|"),1,1)),""))</f>
        <v/>
      </c>
      <c r="AE66" s="48" t="str">
        <f>IF(Tabela13[[#This Row],[ID_IPs_associados]]="","",IFERROR(TRIM(INDEX(_xlfn.TEXTSPLIT(Tabela13[[#This Row],[ID_IPs_associados]],"|"),1,2)),""))</f>
        <v/>
      </c>
      <c r="AF66" s="48" t="str">
        <f>IF(Tabela13[[#This Row],[ID_IPs_associados]]="","",IFERROR(TRIM(INDEX(_xlfn.TEXTSPLIT(Tabela13[[#This Row],[ID_IPs_associados]],"|"),1,3)),""))</f>
        <v/>
      </c>
      <c r="AG66" s="48" t="str">
        <f>IF(Tabela13[[#This Row],[ID_IPs_associados]]="","",IFERROR(TRIM(INDEX(_xlfn.TEXTSPLIT(Tabela13[[#This Row],[ID_IPs_associados]],"|"),1,4)),""))</f>
        <v/>
      </c>
      <c r="AH66" s="48" t="str">
        <f>IF(Tabela13[[#This Row],[ID_IPs_associados]]="","",IFERROR(TRIM(INDEX(_xlfn.TEXTSPLIT(Tabela13[[#This Row],[ID_IPs_associados]],"|"),1,5)),""))</f>
        <v/>
      </c>
    </row>
    <row r="67" spans="1:34" ht="50" hidden="1" x14ac:dyDescent="0.35">
      <c r="A67" s="43" t="s">
        <v>224</v>
      </c>
      <c r="B67" s="44" t="s">
        <v>225</v>
      </c>
      <c r="C67" s="45"/>
      <c r="D67" s="44"/>
      <c r="E67" s="45">
        <v>78</v>
      </c>
      <c r="F67" s="44" t="s">
        <v>279</v>
      </c>
      <c r="G67" s="45" t="s">
        <v>41</v>
      </c>
      <c r="H67" s="45">
        <v>2017</v>
      </c>
      <c r="I67" s="45">
        <v>0</v>
      </c>
      <c r="J67" s="45">
        <v>2030</v>
      </c>
      <c r="K67" s="46" t="s">
        <v>280</v>
      </c>
      <c r="L67" s="45" t="s">
        <v>249</v>
      </c>
      <c r="M67" s="45" t="s">
        <v>112</v>
      </c>
      <c r="N67" s="45" t="s">
        <v>34</v>
      </c>
      <c r="O67" s="45" t="s">
        <v>35</v>
      </c>
      <c r="P67" s="45"/>
      <c r="Q67" s="47"/>
      <c r="R67" s="45" t="s">
        <v>112</v>
      </c>
      <c r="S67" s="45"/>
      <c r="T67" s="45"/>
      <c r="U67" s="45"/>
      <c r="V67" s="45"/>
      <c r="W67" s="45"/>
      <c r="X67" s="45"/>
      <c r="Y67" s="45"/>
      <c r="Z67" s="45"/>
      <c r="AA67" s="44" t="s">
        <v>251</v>
      </c>
      <c r="AB67" s="44" t="s">
        <v>252</v>
      </c>
      <c r="AC67" s="44"/>
      <c r="AD67" s="48" t="str">
        <f>IF(Tabela13[[#This Row],[ID_IPs_associados]]="","",IFERROR(TRIM(INDEX(_xlfn.TEXTSPLIT(Tabela13[[#This Row],[ID_IPs_associados]],"|"),1,1)),""))</f>
        <v/>
      </c>
      <c r="AE67" s="48" t="str">
        <f>IF(Tabela13[[#This Row],[ID_IPs_associados]]="","",IFERROR(TRIM(INDEX(_xlfn.TEXTSPLIT(Tabela13[[#This Row],[ID_IPs_associados]],"|"),1,2)),""))</f>
        <v/>
      </c>
      <c r="AF67" s="48" t="str">
        <f>IF(Tabela13[[#This Row],[ID_IPs_associados]]="","",IFERROR(TRIM(INDEX(_xlfn.TEXTSPLIT(Tabela13[[#This Row],[ID_IPs_associados]],"|"),1,3)),""))</f>
        <v/>
      </c>
      <c r="AG67" s="48" t="str">
        <f>IF(Tabela13[[#This Row],[ID_IPs_associados]]="","",IFERROR(TRIM(INDEX(_xlfn.TEXTSPLIT(Tabela13[[#This Row],[ID_IPs_associados]],"|"),1,4)),""))</f>
        <v/>
      </c>
      <c r="AH67" s="48" t="str">
        <f>IF(Tabela13[[#This Row],[ID_IPs_associados]]="","",IFERROR(TRIM(INDEX(_xlfn.TEXTSPLIT(Tabela13[[#This Row],[ID_IPs_associados]],"|"),1,5)),""))</f>
        <v/>
      </c>
    </row>
    <row r="68" spans="1:34" ht="37.5" hidden="1" x14ac:dyDescent="0.35">
      <c r="A68" s="43" t="s">
        <v>224</v>
      </c>
      <c r="B68" s="44" t="s">
        <v>225</v>
      </c>
      <c r="C68" s="45"/>
      <c r="D68" s="44"/>
      <c r="E68" s="45">
        <v>79</v>
      </c>
      <c r="F68" s="44" t="s">
        <v>1232</v>
      </c>
      <c r="G68" s="45" t="s">
        <v>41</v>
      </c>
      <c r="H68" s="45">
        <v>2018</v>
      </c>
      <c r="I68" s="45">
        <v>94.2</v>
      </c>
      <c r="J68" s="45">
        <v>2030</v>
      </c>
      <c r="K68" s="45">
        <v>100</v>
      </c>
      <c r="L68" s="45" t="s">
        <v>281</v>
      </c>
      <c r="M68" s="45" t="s">
        <v>119</v>
      </c>
      <c r="N68" s="45" t="s">
        <v>34</v>
      </c>
      <c r="O68" s="45" t="s">
        <v>35</v>
      </c>
      <c r="P68" s="45"/>
      <c r="Q68" s="47" t="s">
        <v>1239</v>
      </c>
      <c r="R68" s="45" t="s">
        <v>282</v>
      </c>
      <c r="S68" s="45"/>
      <c r="T68" s="45"/>
      <c r="U68" s="45"/>
      <c r="V68" s="45"/>
      <c r="W68" s="45"/>
      <c r="X68" s="45"/>
      <c r="Y68" s="45"/>
      <c r="Z68" s="45"/>
      <c r="AA68" s="54" t="s">
        <v>283</v>
      </c>
      <c r="AB68" s="55" t="s">
        <v>284</v>
      </c>
      <c r="AC68" s="44"/>
      <c r="AD68" s="48" t="str">
        <f>IF(Tabela13[[#This Row],[ID_IPs_associados]]="","",IFERROR(TRIM(INDEX(_xlfn.TEXTSPLIT(Tabela13[[#This Row],[ID_IPs_associados]],"|"),1,1)),""))</f>
        <v/>
      </c>
      <c r="AE68" s="48" t="str">
        <f>IF(Tabela13[[#This Row],[ID_IPs_associados]]="","",IFERROR(TRIM(INDEX(_xlfn.TEXTSPLIT(Tabela13[[#This Row],[ID_IPs_associados]],"|"),1,2)),""))</f>
        <v/>
      </c>
      <c r="AF68" s="48" t="str">
        <f>IF(Tabela13[[#This Row],[ID_IPs_associados]]="","",IFERROR(TRIM(INDEX(_xlfn.TEXTSPLIT(Tabela13[[#This Row],[ID_IPs_associados]],"|"),1,3)),""))</f>
        <v/>
      </c>
      <c r="AG68" s="48" t="str">
        <f>IF(Tabela13[[#This Row],[ID_IPs_associados]]="","",IFERROR(TRIM(INDEX(_xlfn.TEXTSPLIT(Tabela13[[#This Row],[ID_IPs_associados]],"|"),1,4)),""))</f>
        <v/>
      </c>
      <c r="AH68" s="48" t="str">
        <f>IF(Tabela13[[#This Row],[ID_IPs_associados]]="","",IFERROR(TRIM(INDEX(_xlfn.TEXTSPLIT(Tabela13[[#This Row],[ID_IPs_associados]],"|"),1,5)),""))</f>
        <v/>
      </c>
    </row>
    <row r="69" spans="1:34" ht="37.5" hidden="1" x14ac:dyDescent="0.35">
      <c r="A69" s="43" t="s">
        <v>285</v>
      </c>
      <c r="B69" s="44" t="s">
        <v>286</v>
      </c>
      <c r="C69" s="45"/>
      <c r="D69" s="44"/>
      <c r="E69" s="45">
        <v>80</v>
      </c>
      <c r="F69" s="44" t="s">
        <v>287</v>
      </c>
      <c r="G69" s="45" t="s">
        <v>288</v>
      </c>
      <c r="H69" s="45" t="s">
        <v>126</v>
      </c>
      <c r="I69" s="45" t="s">
        <v>126</v>
      </c>
      <c r="J69" s="45">
        <v>2030</v>
      </c>
      <c r="K69" s="49">
        <v>10000</v>
      </c>
      <c r="L69" s="45" t="s">
        <v>289</v>
      </c>
      <c r="M69" s="45" t="s">
        <v>44</v>
      </c>
      <c r="N69" s="45" t="s">
        <v>34</v>
      </c>
      <c r="O69" s="45" t="s">
        <v>35</v>
      </c>
      <c r="P69" s="45"/>
      <c r="Q69" s="47"/>
      <c r="R69" s="45" t="s">
        <v>290</v>
      </c>
      <c r="S69" s="45"/>
      <c r="T69" s="45"/>
      <c r="U69" s="45"/>
      <c r="V69" s="45"/>
      <c r="W69" s="45"/>
      <c r="X69" s="45"/>
      <c r="Y69" s="45"/>
      <c r="Z69" s="45"/>
      <c r="AA69" s="44"/>
      <c r="AB69" s="44"/>
      <c r="AC69" s="48" t="s">
        <v>291</v>
      </c>
      <c r="AD69" s="48" t="str">
        <f>IF(Tabela13[[#This Row],[ID_IPs_associados]]="","",IFERROR(TRIM(INDEX(_xlfn.TEXTSPLIT(Tabela13[[#This Row],[ID_IPs_associados]],"|"),1,1)),""))</f>
        <v/>
      </c>
      <c r="AE69" s="48" t="str">
        <f>IF(Tabela13[[#This Row],[ID_IPs_associados]]="","",IFERROR(TRIM(INDEX(_xlfn.TEXTSPLIT(Tabela13[[#This Row],[ID_IPs_associados]],"|"),1,2)),""))</f>
        <v/>
      </c>
      <c r="AF69" s="48" t="str">
        <f>IF(Tabela13[[#This Row],[ID_IPs_associados]]="","",IFERROR(TRIM(INDEX(_xlfn.TEXTSPLIT(Tabela13[[#This Row],[ID_IPs_associados]],"|"),1,3)),""))</f>
        <v/>
      </c>
      <c r="AG69" s="48" t="str">
        <f>IF(Tabela13[[#This Row],[ID_IPs_associados]]="","",IFERROR(TRIM(INDEX(_xlfn.TEXTSPLIT(Tabela13[[#This Row],[ID_IPs_associados]],"|"),1,4)),""))</f>
        <v/>
      </c>
      <c r="AH69" s="48" t="str">
        <f>IF(Tabela13[[#This Row],[ID_IPs_associados]]="","",IFERROR(TRIM(INDEX(_xlfn.TEXTSPLIT(Tabela13[[#This Row],[ID_IPs_associados]],"|"),1,5)),""))</f>
        <v/>
      </c>
    </row>
    <row r="70" spans="1:34" ht="37.5" hidden="1" x14ac:dyDescent="0.35">
      <c r="A70" s="43" t="s">
        <v>285</v>
      </c>
      <c r="B70" s="44" t="s">
        <v>286</v>
      </c>
      <c r="C70" s="45"/>
      <c r="D70" s="44"/>
      <c r="E70" s="45">
        <v>81</v>
      </c>
      <c r="F70" s="44" t="s">
        <v>292</v>
      </c>
      <c r="G70" s="45" t="s">
        <v>41</v>
      </c>
      <c r="H70" s="45">
        <v>2021</v>
      </c>
      <c r="I70" s="45">
        <v>0.6</v>
      </c>
      <c r="J70" s="45">
        <v>2030</v>
      </c>
      <c r="K70" s="56">
        <v>7.5</v>
      </c>
      <c r="L70" s="45" t="s">
        <v>289</v>
      </c>
      <c r="M70" s="45" t="s">
        <v>44</v>
      </c>
      <c r="N70" s="45" t="s">
        <v>34</v>
      </c>
      <c r="O70" s="45" t="s">
        <v>35</v>
      </c>
      <c r="P70" s="45"/>
      <c r="Q70" s="47"/>
      <c r="R70" s="45" t="s">
        <v>290</v>
      </c>
      <c r="S70" s="45"/>
      <c r="T70" s="45"/>
      <c r="U70" s="45"/>
      <c r="V70" s="45"/>
      <c r="W70" s="45"/>
      <c r="X70" s="45"/>
      <c r="Y70" s="45"/>
      <c r="Z70" s="45"/>
      <c r="AA70" s="44"/>
      <c r="AB70" s="44"/>
      <c r="AC70" s="48" t="s">
        <v>291</v>
      </c>
      <c r="AD70" s="48" t="str">
        <f>IF(Tabela13[[#This Row],[ID_IPs_associados]]="","",IFERROR(TRIM(INDEX(_xlfn.TEXTSPLIT(Tabela13[[#This Row],[ID_IPs_associados]],"|"),1,1)),""))</f>
        <v/>
      </c>
      <c r="AE70" s="48" t="str">
        <f>IF(Tabela13[[#This Row],[ID_IPs_associados]]="","",IFERROR(TRIM(INDEX(_xlfn.TEXTSPLIT(Tabela13[[#This Row],[ID_IPs_associados]],"|"),1,2)),""))</f>
        <v/>
      </c>
      <c r="AF70" s="48" t="str">
        <f>IF(Tabela13[[#This Row],[ID_IPs_associados]]="","",IFERROR(TRIM(INDEX(_xlfn.TEXTSPLIT(Tabela13[[#This Row],[ID_IPs_associados]],"|"),1,3)),""))</f>
        <v/>
      </c>
      <c r="AG70" s="48" t="str">
        <f>IF(Tabela13[[#This Row],[ID_IPs_associados]]="","",IFERROR(TRIM(INDEX(_xlfn.TEXTSPLIT(Tabela13[[#This Row],[ID_IPs_associados]],"|"),1,4)),""))</f>
        <v/>
      </c>
      <c r="AH70" s="48" t="str">
        <f>IF(Tabela13[[#This Row],[ID_IPs_associados]]="","",IFERROR(TRIM(INDEX(_xlfn.TEXTSPLIT(Tabela13[[#This Row],[ID_IPs_associados]],"|"),1,5)),""))</f>
        <v/>
      </c>
    </row>
    <row r="71" spans="1:34" ht="37.5" hidden="1" x14ac:dyDescent="0.35">
      <c r="A71" s="43" t="s">
        <v>285</v>
      </c>
      <c r="B71" s="44" t="s">
        <v>286</v>
      </c>
      <c r="C71" s="45"/>
      <c r="D71" s="44"/>
      <c r="E71" s="45">
        <v>82</v>
      </c>
      <c r="F71" s="44" t="s">
        <v>293</v>
      </c>
      <c r="G71" s="45" t="s">
        <v>41</v>
      </c>
      <c r="H71" s="45">
        <v>2021</v>
      </c>
      <c r="I71" s="45">
        <v>0.5</v>
      </c>
      <c r="J71" s="45">
        <v>2030</v>
      </c>
      <c r="K71" s="49">
        <v>10</v>
      </c>
      <c r="L71" s="45" t="s">
        <v>289</v>
      </c>
      <c r="M71" s="45" t="s">
        <v>44</v>
      </c>
      <c r="N71" s="45" t="s">
        <v>34</v>
      </c>
      <c r="O71" s="45" t="s">
        <v>35</v>
      </c>
      <c r="P71" s="45"/>
      <c r="Q71" s="47"/>
      <c r="R71" s="45" t="s">
        <v>290</v>
      </c>
      <c r="S71" s="45"/>
      <c r="T71" s="45"/>
      <c r="U71" s="45"/>
      <c r="V71" s="45"/>
      <c r="W71" s="45"/>
      <c r="X71" s="45"/>
      <c r="Y71" s="45"/>
      <c r="Z71" s="45"/>
      <c r="AA71" s="44"/>
      <c r="AB71" s="44"/>
      <c r="AC71" s="48" t="s">
        <v>291</v>
      </c>
      <c r="AD71" s="48" t="str">
        <f>IF(Tabela13[[#This Row],[ID_IPs_associados]]="","",IFERROR(TRIM(INDEX(_xlfn.TEXTSPLIT(Tabela13[[#This Row],[ID_IPs_associados]],"|"),1,1)),""))</f>
        <v/>
      </c>
      <c r="AE71" s="48" t="str">
        <f>IF(Tabela13[[#This Row],[ID_IPs_associados]]="","",IFERROR(TRIM(INDEX(_xlfn.TEXTSPLIT(Tabela13[[#This Row],[ID_IPs_associados]],"|"),1,2)),""))</f>
        <v/>
      </c>
      <c r="AF71" s="48" t="str">
        <f>IF(Tabela13[[#This Row],[ID_IPs_associados]]="","",IFERROR(TRIM(INDEX(_xlfn.TEXTSPLIT(Tabela13[[#This Row],[ID_IPs_associados]],"|"),1,3)),""))</f>
        <v/>
      </c>
      <c r="AG71" s="48" t="str">
        <f>IF(Tabela13[[#This Row],[ID_IPs_associados]]="","",IFERROR(TRIM(INDEX(_xlfn.TEXTSPLIT(Tabela13[[#This Row],[ID_IPs_associados]],"|"),1,4)),""))</f>
        <v/>
      </c>
      <c r="AH71" s="48" t="str">
        <f>IF(Tabela13[[#This Row],[ID_IPs_associados]]="","",IFERROR(TRIM(INDEX(_xlfn.TEXTSPLIT(Tabela13[[#This Row],[ID_IPs_associados]],"|"),1,5)),""))</f>
        <v/>
      </c>
    </row>
    <row r="72" spans="1:34" ht="37.5" hidden="1" x14ac:dyDescent="0.35">
      <c r="A72" s="43" t="s">
        <v>285</v>
      </c>
      <c r="B72" s="44" t="s">
        <v>286</v>
      </c>
      <c r="C72" s="45"/>
      <c r="D72" s="44"/>
      <c r="E72" s="45">
        <v>83</v>
      </c>
      <c r="F72" s="44" t="s">
        <v>294</v>
      </c>
      <c r="G72" s="45" t="s">
        <v>101</v>
      </c>
      <c r="H72" s="45">
        <v>2019</v>
      </c>
      <c r="I72" s="49">
        <v>2344</v>
      </c>
      <c r="J72" s="45">
        <v>2030</v>
      </c>
      <c r="K72" s="49">
        <v>1172</v>
      </c>
      <c r="L72" s="45" t="s">
        <v>295</v>
      </c>
      <c r="M72" s="45" t="s">
        <v>44</v>
      </c>
      <c r="N72" s="45" t="s">
        <v>34</v>
      </c>
      <c r="O72" s="45" t="s">
        <v>35</v>
      </c>
      <c r="P72" s="45"/>
      <c r="Q72" s="47"/>
      <c r="R72" s="45" t="s">
        <v>290</v>
      </c>
      <c r="S72" s="45"/>
      <c r="T72" s="45"/>
      <c r="U72" s="45"/>
      <c r="V72" s="45"/>
      <c r="W72" s="45"/>
      <c r="X72" s="45"/>
      <c r="Y72" s="45"/>
      <c r="Z72" s="45"/>
      <c r="AA72" s="44"/>
      <c r="AB72" s="44"/>
      <c r="AC72" s="48" t="s">
        <v>291</v>
      </c>
      <c r="AD72" s="48" t="str">
        <f>IF(Tabela13[[#This Row],[ID_IPs_associados]]="","",IFERROR(TRIM(INDEX(_xlfn.TEXTSPLIT(Tabela13[[#This Row],[ID_IPs_associados]],"|"),1,1)),""))</f>
        <v/>
      </c>
      <c r="AE72" s="48" t="str">
        <f>IF(Tabela13[[#This Row],[ID_IPs_associados]]="","",IFERROR(TRIM(INDEX(_xlfn.TEXTSPLIT(Tabela13[[#This Row],[ID_IPs_associados]],"|"),1,2)),""))</f>
        <v/>
      </c>
      <c r="AF72" s="48" t="str">
        <f>IF(Tabela13[[#This Row],[ID_IPs_associados]]="","",IFERROR(TRIM(INDEX(_xlfn.TEXTSPLIT(Tabela13[[#This Row],[ID_IPs_associados]],"|"),1,3)),""))</f>
        <v/>
      </c>
      <c r="AG72" s="48" t="str">
        <f>IF(Tabela13[[#This Row],[ID_IPs_associados]]="","",IFERROR(TRIM(INDEX(_xlfn.TEXTSPLIT(Tabela13[[#This Row],[ID_IPs_associados]],"|"),1,4)),""))</f>
        <v/>
      </c>
      <c r="AH72" s="48" t="str">
        <f>IF(Tabela13[[#This Row],[ID_IPs_associados]]="","",IFERROR(TRIM(INDEX(_xlfn.TEXTSPLIT(Tabela13[[#This Row],[ID_IPs_associados]],"|"),1,5)),""))</f>
        <v/>
      </c>
    </row>
    <row r="73" spans="1:34" ht="37.5" hidden="1" x14ac:dyDescent="0.35">
      <c r="A73" s="43" t="s">
        <v>296</v>
      </c>
      <c r="B73" s="44" t="s">
        <v>297</v>
      </c>
      <c r="C73" s="45"/>
      <c r="D73" s="44"/>
      <c r="E73" s="45">
        <v>84</v>
      </c>
      <c r="F73" s="44" t="s">
        <v>298</v>
      </c>
      <c r="G73" s="45" t="s">
        <v>41</v>
      </c>
      <c r="H73" s="45">
        <v>2021</v>
      </c>
      <c r="I73" s="45">
        <v>15.7</v>
      </c>
      <c r="J73" s="45">
        <v>2030</v>
      </c>
      <c r="K73" s="45">
        <v>35</v>
      </c>
      <c r="L73" s="45" t="s">
        <v>289</v>
      </c>
      <c r="M73" s="45" t="s">
        <v>44</v>
      </c>
      <c r="N73" s="45" t="s">
        <v>34</v>
      </c>
      <c r="O73" s="45" t="s">
        <v>35</v>
      </c>
      <c r="P73" s="45"/>
      <c r="Q73" s="47" t="s">
        <v>299</v>
      </c>
      <c r="R73" s="45" t="s">
        <v>290</v>
      </c>
      <c r="S73" s="45"/>
      <c r="T73" s="45"/>
      <c r="U73" s="45"/>
      <c r="V73" s="45"/>
      <c r="W73" s="45"/>
      <c r="X73" s="45"/>
      <c r="Y73" s="45"/>
      <c r="Z73" s="45"/>
      <c r="AA73" s="52" t="s">
        <v>300</v>
      </c>
      <c r="AB73" s="55" t="s">
        <v>154</v>
      </c>
      <c r="AC73" s="48" t="s">
        <v>291</v>
      </c>
      <c r="AD73" s="48" t="str">
        <f>IF(Tabela13[[#This Row],[ID_IPs_associados]]="","",IFERROR(TRIM(INDEX(_xlfn.TEXTSPLIT(Tabela13[[#This Row],[ID_IPs_associados]],"|"),1,1)),""))</f>
        <v/>
      </c>
      <c r="AE73" s="48" t="str">
        <f>IF(Tabela13[[#This Row],[ID_IPs_associados]]="","",IFERROR(TRIM(INDEX(_xlfn.TEXTSPLIT(Tabela13[[#This Row],[ID_IPs_associados]],"|"),1,2)),""))</f>
        <v/>
      </c>
      <c r="AF73" s="48" t="str">
        <f>IF(Tabela13[[#This Row],[ID_IPs_associados]]="","",IFERROR(TRIM(INDEX(_xlfn.TEXTSPLIT(Tabela13[[#This Row],[ID_IPs_associados]],"|"),1,3)),""))</f>
        <v/>
      </c>
      <c r="AG73" s="48" t="str">
        <f>IF(Tabela13[[#This Row],[ID_IPs_associados]]="","",IFERROR(TRIM(INDEX(_xlfn.TEXTSPLIT(Tabela13[[#This Row],[ID_IPs_associados]],"|"),1,4)),""))</f>
        <v/>
      </c>
      <c r="AH73" s="48" t="str">
        <f>IF(Tabela13[[#This Row],[ID_IPs_associados]]="","",IFERROR(TRIM(INDEX(_xlfn.TEXTSPLIT(Tabela13[[#This Row],[ID_IPs_associados]],"|"),1,5)),""))</f>
        <v/>
      </c>
    </row>
    <row r="74" spans="1:34" ht="37.5" hidden="1" x14ac:dyDescent="0.35">
      <c r="A74" s="43" t="s">
        <v>296</v>
      </c>
      <c r="B74" s="44" t="s">
        <v>297</v>
      </c>
      <c r="C74" s="45"/>
      <c r="D74" s="44"/>
      <c r="E74" s="45">
        <v>85</v>
      </c>
      <c r="F74" s="44" t="s">
        <v>301</v>
      </c>
      <c r="G74" s="45" t="s">
        <v>41</v>
      </c>
      <c r="H74" s="45" t="s">
        <v>302</v>
      </c>
      <c r="I74" s="45" t="s">
        <v>126</v>
      </c>
      <c r="J74" s="45">
        <v>2030</v>
      </c>
      <c r="K74" s="45">
        <v>50</v>
      </c>
      <c r="L74" s="45" t="s">
        <v>289</v>
      </c>
      <c r="M74" s="45" t="s">
        <v>44</v>
      </c>
      <c r="N74" s="45" t="s">
        <v>34</v>
      </c>
      <c r="O74" s="45" t="s">
        <v>35</v>
      </c>
      <c r="P74" s="45"/>
      <c r="Q74" s="47"/>
      <c r="R74" s="45" t="s">
        <v>304</v>
      </c>
      <c r="S74" s="45"/>
      <c r="T74" s="45" t="s">
        <v>305</v>
      </c>
      <c r="U74" s="45"/>
      <c r="V74" s="45"/>
      <c r="W74" s="45"/>
      <c r="X74" s="45"/>
      <c r="Y74" s="45"/>
      <c r="Z74" s="45"/>
      <c r="AA74" s="44"/>
      <c r="AB74" s="44"/>
      <c r="AC74" s="48" t="s">
        <v>291</v>
      </c>
      <c r="AD74" s="48" t="str">
        <f>IF(Tabela13[[#This Row],[ID_IPs_associados]]="","",IFERROR(TRIM(INDEX(_xlfn.TEXTSPLIT(Tabela13[[#This Row],[ID_IPs_associados]],"|"),1,1)),""))</f>
        <v/>
      </c>
      <c r="AE74" s="48" t="str">
        <f>IF(Tabela13[[#This Row],[ID_IPs_associados]]="","",IFERROR(TRIM(INDEX(_xlfn.TEXTSPLIT(Tabela13[[#This Row],[ID_IPs_associados]],"|"),1,2)),""))</f>
        <v/>
      </c>
      <c r="AF74" s="48" t="str">
        <f>IF(Tabela13[[#This Row],[ID_IPs_associados]]="","",IFERROR(TRIM(INDEX(_xlfn.TEXTSPLIT(Tabela13[[#This Row],[ID_IPs_associados]],"|"),1,3)),""))</f>
        <v/>
      </c>
      <c r="AG74" s="48" t="str">
        <f>IF(Tabela13[[#This Row],[ID_IPs_associados]]="","",IFERROR(TRIM(INDEX(_xlfn.TEXTSPLIT(Tabela13[[#This Row],[ID_IPs_associados]],"|"),1,4)),""))</f>
        <v/>
      </c>
      <c r="AH74" s="48" t="str">
        <f>IF(Tabela13[[#This Row],[ID_IPs_associados]]="","",IFERROR(TRIM(INDEX(_xlfn.TEXTSPLIT(Tabela13[[#This Row],[ID_IPs_associados]],"|"),1,5)),""))</f>
        <v/>
      </c>
    </row>
    <row r="75" spans="1:34" ht="37.5" hidden="1" x14ac:dyDescent="0.35">
      <c r="A75" s="43" t="s">
        <v>296</v>
      </c>
      <c r="B75" s="44" t="s">
        <v>297</v>
      </c>
      <c r="C75" s="45"/>
      <c r="D75" s="44"/>
      <c r="E75" s="45">
        <v>86</v>
      </c>
      <c r="F75" s="44" t="s">
        <v>306</v>
      </c>
      <c r="G75" s="45" t="s">
        <v>41</v>
      </c>
      <c r="H75" s="45">
        <v>2020</v>
      </c>
      <c r="I75" s="45">
        <v>38.9</v>
      </c>
      <c r="J75" s="45">
        <v>2030</v>
      </c>
      <c r="K75" s="46">
        <v>33.07</v>
      </c>
      <c r="L75" s="45" t="s">
        <v>32</v>
      </c>
      <c r="M75" s="45" t="s">
        <v>188</v>
      </c>
      <c r="N75" s="45" t="s">
        <v>34</v>
      </c>
      <c r="O75" s="45" t="s">
        <v>35</v>
      </c>
      <c r="P75" s="45"/>
      <c r="Q75" s="47" t="s">
        <v>1344</v>
      </c>
      <c r="R75" s="45" t="s">
        <v>203</v>
      </c>
      <c r="S75" s="45"/>
      <c r="T75" s="45"/>
      <c r="U75" s="45"/>
      <c r="V75" s="45"/>
      <c r="W75" s="45"/>
      <c r="X75" s="45"/>
      <c r="Y75" s="45"/>
      <c r="Z75" s="45"/>
      <c r="AA75" s="44" t="s">
        <v>1356</v>
      </c>
      <c r="AB75" s="44" t="s">
        <v>1048</v>
      </c>
      <c r="AC75" s="48" t="s">
        <v>291</v>
      </c>
      <c r="AD75" s="48" t="str">
        <f>IF(Tabela13[[#This Row],[ID_IPs_associados]]="","",IFERROR(TRIM(INDEX(_xlfn.TEXTSPLIT(Tabela13[[#This Row],[ID_IPs_associados]],"|"),1,1)),""))</f>
        <v/>
      </c>
      <c r="AE75" s="48" t="str">
        <f>IF(Tabela13[[#This Row],[ID_IPs_associados]]="","",IFERROR(TRIM(INDEX(_xlfn.TEXTSPLIT(Tabela13[[#This Row],[ID_IPs_associados]],"|"),1,2)),""))</f>
        <v/>
      </c>
      <c r="AF75" s="48" t="str">
        <f>IF(Tabela13[[#This Row],[ID_IPs_associados]]="","",IFERROR(TRIM(INDEX(_xlfn.TEXTSPLIT(Tabela13[[#This Row],[ID_IPs_associados]],"|"),1,3)),""))</f>
        <v/>
      </c>
      <c r="AG75" s="48" t="str">
        <f>IF(Tabela13[[#This Row],[ID_IPs_associados]]="","",IFERROR(TRIM(INDEX(_xlfn.TEXTSPLIT(Tabela13[[#This Row],[ID_IPs_associados]],"|"),1,4)),""))</f>
        <v/>
      </c>
      <c r="AH75" s="48" t="str">
        <f>IF(Tabela13[[#This Row],[ID_IPs_associados]]="","",IFERROR(TRIM(INDEX(_xlfn.TEXTSPLIT(Tabela13[[#This Row],[ID_IPs_associados]],"|"),1,5)),""))</f>
        <v/>
      </c>
    </row>
    <row r="76" spans="1:34" ht="100" hidden="1" x14ac:dyDescent="0.35">
      <c r="A76" s="43" t="s">
        <v>307</v>
      </c>
      <c r="B76" s="44" t="s">
        <v>308</v>
      </c>
      <c r="C76" s="45"/>
      <c r="D76" s="44"/>
      <c r="E76" s="45">
        <v>87</v>
      </c>
      <c r="F76" s="44" t="s">
        <v>309</v>
      </c>
      <c r="G76" s="45" t="s">
        <v>41</v>
      </c>
      <c r="H76" s="45" t="s">
        <v>126</v>
      </c>
      <c r="I76" s="45" t="s">
        <v>126</v>
      </c>
      <c r="J76" s="45">
        <v>2030</v>
      </c>
      <c r="K76" s="45">
        <v>75</v>
      </c>
      <c r="L76" s="45" t="s">
        <v>249</v>
      </c>
      <c r="M76" s="45" t="s">
        <v>160</v>
      </c>
      <c r="N76" s="45" t="s">
        <v>34</v>
      </c>
      <c r="O76" s="45" t="s">
        <v>35</v>
      </c>
      <c r="P76" s="45"/>
      <c r="Q76" s="47"/>
      <c r="R76" s="45" t="s">
        <v>310</v>
      </c>
      <c r="S76" s="45"/>
      <c r="T76" s="45"/>
      <c r="U76" s="45">
        <v>2025</v>
      </c>
      <c r="V76" s="58">
        <v>0.5</v>
      </c>
      <c r="W76" s="45"/>
      <c r="X76" s="45"/>
      <c r="Y76" s="45"/>
      <c r="Z76" s="45"/>
      <c r="AA76" s="44" t="s">
        <v>311</v>
      </c>
      <c r="AB76" s="44" t="s">
        <v>312</v>
      </c>
      <c r="AC76" s="48"/>
      <c r="AD76" s="48" t="str">
        <f>IF(Tabela13[[#This Row],[ID_IPs_associados]]="","",IFERROR(TRIM(INDEX(_xlfn.TEXTSPLIT(Tabela13[[#This Row],[ID_IPs_associados]],"|"),1,1)),""))</f>
        <v/>
      </c>
      <c r="AE76" s="48" t="str">
        <f>IF(Tabela13[[#This Row],[ID_IPs_associados]]="","",IFERROR(TRIM(INDEX(_xlfn.TEXTSPLIT(Tabela13[[#This Row],[ID_IPs_associados]],"|"),1,2)),""))</f>
        <v/>
      </c>
      <c r="AF76" s="48" t="str">
        <f>IF(Tabela13[[#This Row],[ID_IPs_associados]]="","",IFERROR(TRIM(INDEX(_xlfn.TEXTSPLIT(Tabela13[[#This Row],[ID_IPs_associados]],"|"),1,3)),""))</f>
        <v/>
      </c>
      <c r="AG76" s="48" t="str">
        <f>IF(Tabela13[[#This Row],[ID_IPs_associados]]="","",IFERROR(TRIM(INDEX(_xlfn.TEXTSPLIT(Tabela13[[#This Row],[ID_IPs_associados]],"|"),1,4)),""))</f>
        <v/>
      </c>
      <c r="AH76" s="48" t="str">
        <f>IF(Tabela13[[#This Row],[ID_IPs_associados]]="","",IFERROR(TRIM(INDEX(_xlfn.TEXTSPLIT(Tabela13[[#This Row],[ID_IPs_associados]],"|"),1,5)),""))</f>
        <v/>
      </c>
    </row>
    <row r="77" spans="1:34" ht="100" hidden="1" x14ac:dyDescent="0.35">
      <c r="A77" s="43" t="s">
        <v>307</v>
      </c>
      <c r="B77" s="44" t="s">
        <v>308</v>
      </c>
      <c r="C77" s="45"/>
      <c r="D77" s="44"/>
      <c r="E77" s="45">
        <v>88</v>
      </c>
      <c r="F77" s="44" t="s">
        <v>313</v>
      </c>
      <c r="G77" s="45" t="s">
        <v>41</v>
      </c>
      <c r="H77" s="45">
        <v>2020</v>
      </c>
      <c r="I77" s="45" t="s">
        <v>126</v>
      </c>
      <c r="J77" s="45">
        <v>2030</v>
      </c>
      <c r="K77" s="45">
        <v>-20</v>
      </c>
      <c r="L77" s="45" t="s">
        <v>249</v>
      </c>
      <c r="M77" s="45" t="s">
        <v>160</v>
      </c>
      <c r="N77" s="45" t="s">
        <v>34</v>
      </c>
      <c r="O77" s="45" t="s">
        <v>35</v>
      </c>
      <c r="P77" s="45"/>
      <c r="Q77" s="44"/>
      <c r="R77" s="45" t="s">
        <v>310</v>
      </c>
      <c r="S77" s="45"/>
      <c r="T77" s="45"/>
      <c r="U77" s="45"/>
      <c r="V77" s="45"/>
      <c r="W77" s="45"/>
      <c r="X77" s="45"/>
      <c r="Y77" s="45"/>
      <c r="Z77" s="45"/>
      <c r="AA77" s="44" t="s">
        <v>314</v>
      </c>
      <c r="AB77" s="44" t="s">
        <v>315</v>
      </c>
      <c r="AC77" s="48"/>
      <c r="AD77" s="48" t="str">
        <f>IF(Tabela13[[#This Row],[ID_IPs_associados]]="","",IFERROR(TRIM(INDEX(_xlfn.TEXTSPLIT(Tabela13[[#This Row],[ID_IPs_associados]],"|"),1,1)),""))</f>
        <v/>
      </c>
      <c r="AE77" s="48" t="str">
        <f>IF(Tabela13[[#This Row],[ID_IPs_associados]]="","",IFERROR(TRIM(INDEX(_xlfn.TEXTSPLIT(Tabela13[[#This Row],[ID_IPs_associados]],"|"),1,2)),""))</f>
        <v/>
      </c>
      <c r="AF77" s="48" t="str">
        <f>IF(Tabela13[[#This Row],[ID_IPs_associados]]="","",IFERROR(TRIM(INDEX(_xlfn.TEXTSPLIT(Tabela13[[#This Row],[ID_IPs_associados]],"|"),1,3)),""))</f>
        <v/>
      </c>
      <c r="AG77" s="48" t="str">
        <f>IF(Tabela13[[#This Row],[ID_IPs_associados]]="","",IFERROR(TRIM(INDEX(_xlfn.TEXTSPLIT(Tabela13[[#This Row],[ID_IPs_associados]],"|"),1,4)),""))</f>
        <v/>
      </c>
      <c r="AH77" s="48" t="str">
        <f>IF(Tabela13[[#This Row],[ID_IPs_associados]]="","",IFERROR(TRIM(INDEX(_xlfn.TEXTSPLIT(Tabela13[[#This Row],[ID_IPs_associados]],"|"),1,5)),""))</f>
        <v/>
      </c>
    </row>
    <row r="78" spans="1:34" ht="87.5" hidden="1" x14ac:dyDescent="0.35">
      <c r="A78" s="43" t="s">
        <v>307</v>
      </c>
      <c r="B78" s="44" t="s">
        <v>308</v>
      </c>
      <c r="C78" s="45"/>
      <c r="D78" s="44"/>
      <c r="E78" s="45">
        <v>89</v>
      </c>
      <c r="F78" s="44" t="s">
        <v>316</v>
      </c>
      <c r="G78" s="45" t="s">
        <v>41</v>
      </c>
      <c r="H78" s="45" t="s">
        <v>126</v>
      </c>
      <c r="I78" s="45" t="s">
        <v>126</v>
      </c>
      <c r="J78" s="45">
        <v>2030</v>
      </c>
      <c r="K78" s="45">
        <v>20</v>
      </c>
      <c r="L78" s="45" t="s">
        <v>249</v>
      </c>
      <c r="M78" s="45" t="s">
        <v>160</v>
      </c>
      <c r="N78" s="45" t="s">
        <v>34</v>
      </c>
      <c r="O78" s="45" t="s">
        <v>35</v>
      </c>
      <c r="P78" s="45"/>
      <c r="Q78" s="44"/>
      <c r="R78" s="45" t="s">
        <v>310</v>
      </c>
      <c r="S78" s="45"/>
      <c r="T78" s="45"/>
      <c r="U78" s="45"/>
      <c r="V78" s="45"/>
      <c r="W78" s="45"/>
      <c r="X78" s="45"/>
      <c r="Y78" s="45"/>
      <c r="Z78" s="45"/>
      <c r="AA78" s="44" t="s">
        <v>317</v>
      </c>
      <c r="AB78" s="44" t="s">
        <v>318</v>
      </c>
      <c r="AC78" s="48"/>
      <c r="AD78" s="48" t="str">
        <f>IF(Tabela13[[#This Row],[ID_IPs_associados]]="","",IFERROR(TRIM(INDEX(_xlfn.TEXTSPLIT(Tabela13[[#This Row],[ID_IPs_associados]],"|"),1,1)),""))</f>
        <v/>
      </c>
      <c r="AE78" s="48" t="str">
        <f>IF(Tabela13[[#This Row],[ID_IPs_associados]]="","",IFERROR(TRIM(INDEX(_xlfn.TEXTSPLIT(Tabela13[[#This Row],[ID_IPs_associados]],"|"),1,2)),""))</f>
        <v/>
      </c>
      <c r="AF78" s="48" t="str">
        <f>IF(Tabela13[[#This Row],[ID_IPs_associados]]="","",IFERROR(TRIM(INDEX(_xlfn.TEXTSPLIT(Tabela13[[#This Row],[ID_IPs_associados]],"|"),1,3)),""))</f>
        <v/>
      </c>
      <c r="AG78" s="48" t="str">
        <f>IF(Tabela13[[#This Row],[ID_IPs_associados]]="","",IFERROR(TRIM(INDEX(_xlfn.TEXTSPLIT(Tabela13[[#This Row],[ID_IPs_associados]],"|"),1,4)),""))</f>
        <v/>
      </c>
      <c r="AH78" s="48" t="str">
        <f>IF(Tabela13[[#This Row],[ID_IPs_associados]]="","",IFERROR(TRIM(INDEX(_xlfn.TEXTSPLIT(Tabela13[[#This Row],[ID_IPs_associados]],"|"),1,5)),""))</f>
        <v/>
      </c>
    </row>
    <row r="79" spans="1:34" ht="50" hidden="1" x14ac:dyDescent="0.35">
      <c r="A79" s="43" t="s">
        <v>307</v>
      </c>
      <c r="B79" s="44" t="s">
        <v>308</v>
      </c>
      <c r="C79" s="45"/>
      <c r="D79" s="44"/>
      <c r="E79" s="45">
        <v>90</v>
      </c>
      <c r="F79" s="44" t="s">
        <v>319</v>
      </c>
      <c r="G79" s="45" t="s">
        <v>320</v>
      </c>
      <c r="H79" s="45">
        <v>2020</v>
      </c>
      <c r="I79" s="49">
        <v>15862552</v>
      </c>
      <c r="J79" s="45">
        <v>2030</v>
      </c>
      <c r="K79" s="49">
        <v>12690041.600000001</v>
      </c>
      <c r="L79" s="45" t="s">
        <v>249</v>
      </c>
      <c r="M79" s="45" t="s">
        <v>160</v>
      </c>
      <c r="N79" s="45" t="s">
        <v>34</v>
      </c>
      <c r="O79" s="45" t="s">
        <v>35</v>
      </c>
      <c r="P79" s="45"/>
      <c r="Q79" s="44" t="s">
        <v>321</v>
      </c>
      <c r="R79" s="45" t="s">
        <v>310</v>
      </c>
      <c r="S79" s="45"/>
      <c r="T79" s="45"/>
      <c r="U79" s="45"/>
      <c r="V79" s="45"/>
      <c r="W79" s="45"/>
      <c r="X79" s="45"/>
      <c r="Y79" s="45"/>
      <c r="Z79" s="45"/>
      <c r="AA79" s="44" t="s">
        <v>322</v>
      </c>
      <c r="AB79" s="44" t="s">
        <v>323</v>
      </c>
      <c r="AC79" s="47"/>
      <c r="AD79" s="48" t="str">
        <f>IF(Tabela13[[#This Row],[ID_IPs_associados]]="","",IFERROR(TRIM(INDEX(_xlfn.TEXTSPLIT(Tabela13[[#This Row],[ID_IPs_associados]],"|"),1,1)),""))</f>
        <v/>
      </c>
      <c r="AE79" s="48" t="str">
        <f>IF(Tabela13[[#This Row],[ID_IPs_associados]]="","",IFERROR(TRIM(INDEX(_xlfn.TEXTSPLIT(Tabela13[[#This Row],[ID_IPs_associados]],"|"),1,2)),""))</f>
        <v/>
      </c>
      <c r="AF79" s="48" t="str">
        <f>IF(Tabela13[[#This Row],[ID_IPs_associados]]="","",IFERROR(TRIM(INDEX(_xlfn.TEXTSPLIT(Tabela13[[#This Row],[ID_IPs_associados]],"|"),1,3)),""))</f>
        <v/>
      </c>
      <c r="AG79" s="48" t="str">
        <f>IF(Tabela13[[#This Row],[ID_IPs_associados]]="","",IFERROR(TRIM(INDEX(_xlfn.TEXTSPLIT(Tabela13[[#This Row],[ID_IPs_associados]],"|"),1,4)),""))</f>
        <v/>
      </c>
      <c r="AH79" s="48" t="str">
        <f>IF(Tabela13[[#This Row],[ID_IPs_associados]]="","",IFERROR(TRIM(INDEX(_xlfn.TEXTSPLIT(Tabela13[[#This Row],[ID_IPs_associados]],"|"),1,5)),""))</f>
        <v/>
      </c>
    </row>
    <row r="80" spans="1:34" ht="75" hidden="1" x14ac:dyDescent="0.35">
      <c r="A80" s="43" t="s">
        <v>307</v>
      </c>
      <c r="B80" s="44" t="s">
        <v>308</v>
      </c>
      <c r="C80" s="45"/>
      <c r="D80" s="44"/>
      <c r="E80" s="45">
        <v>91</v>
      </c>
      <c r="F80" s="44" t="s">
        <v>324</v>
      </c>
      <c r="G80" s="45" t="s">
        <v>1458</v>
      </c>
      <c r="H80" s="45">
        <v>2020</v>
      </c>
      <c r="I80" s="49">
        <v>2384457825</v>
      </c>
      <c r="J80" s="45">
        <v>2030</v>
      </c>
      <c r="K80" s="49">
        <v>1430674695</v>
      </c>
      <c r="L80" s="45" t="s">
        <v>82</v>
      </c>
      <c r="M80" s="45" t="s">
        <v>160</v>
      </c>
      <c r="N80" s="45" t="s">
        <v>34</v>
      </c>
      <c r="O80" s="45" t="s">
        <v>35</v>
      </c>
      <c r="P80" s="45"/>
      <c r="Q80" s="44" t="s">
        <v>321</v>
      </c>
      <c r="R80" s="45" t="s">
        <v>310</v>
      </c>
      <c r="S80" s="45"/>
      <c r="T80" s="45"/>
      <c r="U80" s="45"/>
      <c r="V80" s="45"/>
      <c r="W80" s="45"/>
      <c r="X80" s="45"/>
      <c r="Y80" s="45"/>
      <c r="Z80" s="45"/>
      <c r="AA80" s="44" t="s">
        <v>325</v>
      </c>
      <c r="AB80" s="44" t="s">
        <v>323</v>
      </c>
      <c r="AC80" s="47"/>
      <c r="AD80" s="48" t="str">
        <f>IF(Tabela13[[#This Row],[ID_IPs_associados]]="","",IFERROR(TRIM(INDEX(_xlfn.TEXTSPLIT(Tabela13[[#This Row],[ID_IPs_associados]],"|"),1,1)),""))</f>
        <v/>
      </c>
      <c r="AE80" s="48" t="str">
        <f>IF(Tabela13[[#This Row],[ID_IPs_associados]]="","",IFERROR(TRIM(INDEX(_xlfn.TEXTSPLIT(Tabela13[[#This Row],[ID_IPs_associados]],"|"),1,2)),""))</f>
        <v/>
      </c>
      <c r="AF80" s="48" t="str">
        <f>IF(Tabela13[[#This Row],[ID_IPs_associados]]="","",IFERROR(TRIM(INDEX(_xlfn.TEXTSPLIT(Tabela13[[#This Row],[ID_IPs_associados]],"|"),1,3)),""))</f>
        <v/>
      </c>
      <c r="AG80" s="48" t="str">
        <f>IF(Tabela13[[#This Row],[ID_IPs_associados]]="","",IFERROR(TRIM(INDEX(_xlfn.TEXTSPLIT(Tabela13[[#This Row],[ID_IPs_associados]],"|"),1,4)),""))</f>
        <v/>
      </c>
      <c r="AH80" s="48" t="str">
        <f>IF(Tabela13[[#This Row],[ID_IPs_associados]]="","",IFERROR(TRIM(INDEX(_xlfn.TEXTSPLIT(Tabela13[[#This Row],[ID_IPs_associados]],"|"),1,5)),""))</f>
        <v/>
      </c>
    </row>
    <row r="81" spans="1:34" ht="37.5" hidden="1" x14ac:dyDescent="0.35">
      <c r="A81" s="43" t="s">
        <v>307</v>
      </c>
      <c r="B81" s="44" t="s">
        <v>308</v>
      </c>
      <c r="C81" s="45"/>
      <c r="D81" s="44"/>
      <c r="E81" s="45">
        <v>92</v>
      </c>
      <c r="F81" s="44" t="s">
        <v>326</v>
      </c>
      <c r="G81" s="45" t="s">
        <v>41</v>
      </c>
      <c r="H81" s="45" t="s">
        <v>126</v>
      </c>
      <c r="I81" s="45" t="s">
        <v>126</v>
      </c>
      <c r="J81" s="45">
        <v>2030</v>
      </c>
      <c r="K81" s="45">
        <v>90</v>
      </c>
      <c r="L81" s="45" t="s">
        <v>82</v>
      </c>
      <c r="M81" s="45" t="s">
        <v>160</v>
      </c>
      <c r="N81" s="45" t="s">
        <v>34</v>
      </c>
      <c r="O81" s="45" t="s">
        <v>35</v>
      </c>
      <c r="P81" s="45"/>
      <c r="Q81" s="44"/>
      <c r="R81" s="45" t="s">
        <v>310</v>
      </c>
      <c r="S81" s="45"/>
      <c r="T81" s="45"/>
      <c r="U81" s="45">
        <v>2025</v>
      </c>
      <c r="V81" s="59">
        <v>0.5</v>
      </c>
      <c r="W81" s="45"/>
      <c r="X81" s="45"/>
      <c r="Y81" s="45"/>
      <c r="Z81" s="45"/>
      <c r="AA81" s="44" t="s">
        <v>327</v>
      </c>
      <c r="AB81" s="44" t="s">
        <v>323</v>
      </c>
      <c r="AC81" s="48"/>
      <c r="AD81" s="48" t="str">
        <f>IF(Tabela13[[#This Row],[ID_IPs_associados]]="","",IFERROR(TRIM(INDEX(_xlfn.TEXTSPLIT(Tabela13[[#This Row],[ID_IPs_associados]],"|"),1,1)),""))</f>
        <v/>
      </c>
      <c r="AE81" s="48" t="str">
        <f>IF(Tabela13[[#This Row],[ID_IPs_associados]]="","",IFERROR(TRIM(INDEX(_xlfn.TEXTSPLIT(Tabela13[[#This Row],[ID_IPs_associados]],"|"),1,2)),""))</f>
        <v/>
      </c>
      <c r="AF81" s="48" t="str">
        <f>IF(Tabela13[[#This Row],[ID_IPs_associados]]="","",IFERROR(TRIM(INDEX(_xlfn.TEXTSPLIT(Tabela13[[#This Row],[ID_IPs_associados]],"|"),1,3)),""))</f>
        <v/>
      </c>
      <c r="AG81" s="48" t="str">
        <f>IF(Tabela13[[#This Row],[ID_IPs_associados]]="","",IFERROR(TRIM(INDEX(_xlfn.TEXTSPLIT(Tabela13[[#This Row],[ID_IPs_associados]],"|"),1,4)),""))</f>
        <v/>
      </c>
      <c r="AH81" s="48" t="str">
        <f>IF(Tabela13[[#This Row],[ID_IPs_associados]]="","",IFERROR(TRIM(INDEX(_xlfn.TEXTSPLIT(Tabela13[[#This Row],[ID_IPs_associados]],"|"),1,5)),""))</f>
        <v/>
      </c>
    </row>
    <row r="82" spans="1:34" ht="62.5" hidden="1" x14ac:dyDescent="0.35">
      <c r="A82" s="43" t="s">
        <v>307</v>
      </c>
      <c r="B82" s="44" t="s">
        <v>308</v>
      </c>
      <c r="C82" s="45"/>
      <c r="D82" s="44"/>
      <c r="E82" s="45">
        <v>93</v>
      </c>
      <c r="F82" s="44" t="s">
        <v>328</v>
      </c>
      <c r="G82" s="45" t="s">
        <v>41</v>
      </c>
      <c r="H82" s="45" t="s">
        <v>126</v>
      </c>
      <c r="I82" s="45" t="s">
        <v>126</v>
      </c>
      <c r="J82" s="45">
        <v>2030</v>
      </c>
      <c r="K82" s="45">
        <v>100</v>
      </c>
      <c r="L82" s="45" t="s">
        <v>249</v>
      </c>
      <c r="M82" s="45" t="s">
        <v>160</v>
      </c>
      <c r="N82" s="45" t="s">
        <v>34</v>
      </c>
      <c r="O82" s="45" t="s">
        <v>35</v>
      </c>
      <c r="P82" s="45"/>
      <c r="Q82" s="44"/>
      <c r="R82" s="45" t="s">
        <v>310</v>
      </c>
      <c r="S82" s="45"/>
      <c r="T82" s="45"/>
      <c r="U82" s="45"/>
      <c r="V82" s="45"/>
      <c r="W82" s="45"/>
      <c r="X82" s="45"/>
      <c r="Y82" s="45"/>
      <c r="Z82" s="45"/>
      <c r="AA82" s="44" t="s">
        <v>329</v>
      </c>
      <c r="AB82" s="44" t="s">
        <v>330</v>
      </c>
      <c r="AC82" s="48"/>
      <c r="AD82" s="48" t="str">
        <f>IF(Tabela13[[#This Row],[ID_IPs_associados]]="","",IFERROR(TRIM(INDEX(_xlfn.TEXTSPLIT(Tabela13[[#This Row],[ID_IPs_associados]],"|"),1,1)),""))</f>
        <v/>
      </c>
      <c r="AE82" s="48" t="str">
        <f>IF(Tabela13[[#This Row],[ID_IPs_associados]]="","",IFERROR(TRIM(INDEX(_xlfn.TEXTSPLIT(Tabela13[[#This Row],[ID_IPs_associados]],"|"),1,2)),""))</f>
        <v/>
      </c>
      <c r="AF82" s="48" t="str">
        <f>IF(Tabela13[[#This Row],[ID_IPs_associados]]="","",IFERROR(TRIM(INDEX(_xlfn.TEXTSPLIT(Tabela13[[#This Row],[ID_IPs_associados]],"|"),1,3)),""))</f>
        <v/>
      </c>
      <c r="AG82" s="48" t="str">
        <f>IF(Tabela13[[#This Row],[ID_IPs_associados]]="","",IFERROR(TRIM(INDEX(_xlfn.TEXTSPLIT(Tabela13[[#This Row],[ID_IPs_associados]],"|"),1,4)),""))</f>
        <v/>
      </c>
      <c r="AH82" s="48" t="str">
        <f>IF(Tabela13[[#This Row],[ID_IPs_associados]]="","",IFERROR(TRIM(INDEX(_xlfn.TEXTSPLIT(Tabela13[[#This Row],[ID_IPs_associados]],"|"),1,5)),""))</f>
        <v/>
      </c>
    </row>
    <row r="83" spans="1:34" ht="50" hidden="1" x14ac:dyDescent="0.35">
      <c r="A83" s="43" t="s">
        <v>307</v>
      </c>
      <c r="B83" s="44" t="s">
        <v>308</v>
      </c>
      <c r="C83" s="45"/>
      <c r="D83" s="44"/>
      <c r="E83" s="45">
        <v>94</v>
      </c>
      <c r="F83" s="44" t="s">
        <v>331</v>
      </c>
      <c r="G83" s="45" t="s">
        <v>41</v>
      </c>
      <c r="H83" s="45" t="s">
        <v>126</v>
      </c>
      <c r="I83" s="45" t="s">
        <v>126</v>
      </c>
      <c r="J83" s="45">
        <v>2030</v>
      </c>
      <c r="K83" s="45">
        <v>12</v>
      </c>
      <c r="L83" s="45" t="s">
        <v>61</v>
      </c>
      <c r="M83" s="45" t="s">
        <v>62</v>
      </c>
      <c r="N83" s="45" t="s">
        <v>34</v>
      </c>
      <c r="O83" s="45" t="s">
        <v>35</v>
      </c>
      <c r="P83" s="45"/>
      <c r="Q83" s="44"/>
      <c r="R83" s="45" t="s">
        <v>63</v>
      </c>
      <c r="S83" s="45"/>
      <c r="T83" s="45"/>
      <c r="U83" s="45">
        <v>2025</v>
      </c>
      <c r="V83" s="59">
        <v>0.08</v>
      </c>
      <c r="W83" s="45"/>
      <c r="X83" s="45"/>
      <c r="Y83" s="45"/>
      <c r="Z83" s="45"/>
      <c r="AA83" s="44" t="s">
        <v>332</v>
      </c>
      <c r="AB83" s="44" t="s">
        <v>333</v>
      </c>
      <c r="AC83" s="48"/>
      <c r="AD83" s="48" t="str">
        <f>IF(Tabela13[[#This Row],[ID_IPs_associados]]="","",IFERROR(TRIM(INDEX(_xlfn.TEXTSPLIT(Tabela13[[#This Row],[ID_IPs_associados]],"|"),1,1)),""))</f>
        <v/>
      </c>
      <c r="AE83" s="48" t="str">
        <f>IF(Tabela13[[#This Row],[ID_IPs_associados]]="","",IFERROR(TRIM(INDEX(_xlfn.TEXTSPLIT(Tabela13[[#This Row],[ID_IPs_associados]],"|"),1,2)),""))</f>
        <v/>
      </c>
      <c r="AF83" s="48" t="str">
        <f>IF(Tabela13[[#This Row],[ID_IPs_associados]]="","",IFERROR(TRIM(INDEX(_xlfn.TEXTSPLIT(Tabela13[[#This Row],[ID_IPs_associados]],"|"),1,3)),""))</f>
        <v/>
      </c>
      <c r="AG83" s="48" t="str">
        <f>IF(Tabela13[[#This Row],[ID_IPs_associados]]="","",IFERROR(TRIM(INDEX(_xlfn.TEXTSPLIT(Tabela13[[#This Row],[ID_IPs_associados]],"|"),1,4)),""))</f>
        <v/>
      </c>
      <c r="AH83" s="48" t="str">
        <f>IF(Tabela13[[#This Row],[ID_IPs_associados]]="","",IFERROR(TRIM(INDEX(_xlfn.TEXTSPLIT(Tabela13[[#This Row],[ID_IPs_associados]],"|"),1,5)),""))</f>
        <v/>
      </c>
    </row>
    <row r="84" spans="1:34" ht="37.5" hidden="1" x14ac:dyDescent="0.35">
      <c r="A84" s="43" t="s">
        <v>334</v>
      </c>
      <c r="B84" s="44" t="s">
        <v>335</v>
      </c>
      <c r="C84" s="45"/>
      <c r="D84" s="44"/>
      <c r="E84" s="45">
        <v>95</v>
      </c>
      <c r="F84" s="44" t="s">
        <v>336</v>
      </c>
      <c r="G84" s="45" t="s">
        <v>337</v>
      </c>
      <c r="H84" s="45">
        <v>2018</v>
      </c>
      <c r="I84" s="45">
        <v>2.0299999999999998</v>
      </c>
      <c r="J84" s="45">
        <v>2030</v>
      </c>
      <c r="K84" s="46" t="s">
        <v>338</v>
      </c>
      <c r="L84" s="45" t="s">
        <v>43</v>
      </c>
      <c r="M84" s="45" t="s">
        <v>339</v>
      </c>
      <c r="N84" s="45" t="s">
        <v>34</v>
      </c>
      <c r="O84" s="45" t="s">
        <v>35</v>
      </c>
      <c r="P84" s="45"/>
      <c r="Q84" s="47"/>
      <c r="R84" s="45" t="s">
        <v>340</v>
      </c>
      <c r="S84" s="47"/>
      <c r="T84" s="47"/>
      <c r="U84" s="45"/>
      <c r="V84" s="45"/>
      <c r="W84" s="45"/>
      <c r="X84" s="45"/>
      <c r="Y84" s="45"/>
      <c r="Z84" s="45"/>
      <c r="AA84" s="44"/>
      <c r="AB84" s="44"/>
      <c r="AC84" s="48"/>
      <c r="AD84" s="48" t="str">
        <f>IF(Tabela13[[#This Row],[ID_IPs_associados]]="","",IFERROR(TRIM(INDEX(_xlfn.TEXTSPLIT(Tabela13[[#This Row],[ID_IPs_associados]],"|"),1,1)),""))</f>
        <v/>
      </c>
      <c r="AE84" s="48" t="str">
        <f>IF(Tabela13[[#This Row],[ID_IPs_associados]]="","",IFERROR(TRIM(INDEX(_xlfn.TEXTSPLIT(Tabela13[[#This Row],[ID_IPs_associados]],"|"),1,2)),""))</f>
        <v/>
      </c>
      <c r="AF84" s="48" t="str">
        <f>IF(Tabela13[[#This Row],[ID_IPs_associados]]="","",IFERROR(TRIM(INDEX(_xlfn.TEXTSPLIT(Tabela13[[#This Row],[ID_IPs_associados]],"|"),1,3)),""))</f>
        <v/>
      </c>
      <c r="AG84" s="48" t="str">
        <f>IF(Tabela13[[#This Row],[ID_IPs_associados]]="","",IFERROR(TRIM(INDEX(_xlfn.TEXTSPLIT(Tabela13[[#This Row],[ID_IPs_associados]],"|"),1,4)),""))</f>
        <v/>
      </c>
      <c r="AH84" s="48" t="str">
        <f>IF(Tabela13[[#This Row],[ID_IPs_associados]]="","",IFERROR(TRIM(INDEX(_xlfn.TEXTSPLIT(Tabela13[[#This Row],[ID_IPs_associados]],"|"),1,5)),""))</f>
        <v/>
      </c>
    </row>
    <row r="85" spans="1:34" ht="37.5" hidden="1" x14ac:dyDescent="0.35">
      <c r="A85" s="43" t="s">
        <v>334</v>
      </c>
      <c r="B85" s="44" t="s">
        <v>335</v>
      </c>
      <c r="C85" s="45"/>
      <c r="D85" s="44"/>
      <c r="E85" s="45">
        <v>96</v>
      </c>
      <c r="F85" s="44" t="s">
        <v>341</v>
      </c>
      <c r="G85" s="45" t="s">
        <v>1351</v>
      </c>
      <c r="H85" s="45">
        <v>2015</v>
      </c>
      <c r="I85" s="45">
        <v>23152</v>
      </c>
      <c r="J85" s="45">
        <v>2030</v>
      </c>
      <c r="K85" s="45">
        <v>-20</v>
      </c>
      <c r="L85" s="45" t="s">
        <v>43</v>
      </c>
      <c r="M85" s="45" t="s">
        <v>339</v>
      </c>
      <c r="N85" s="45" t="s">
        <v>34</v>
      </c>
      <c r="O85" s="45" t="s">
        <v>35</v>
      </c>
      <c r="P85" s="45"/>
      <c r="Q85" s="47"/>
      <c r="R85" s="45" t="s">
        <v>340</v>
      </c>
      <c r="S85" s="47"/>
      <c r="T85" s="47"/>
      <c r="U85" s="45"/>
      <c r="V85" s="45"/>
      <c r="W85" s="45"/>
      <c r="X85" s="45"/>
      <c r="Y85" s="45"/>
      <c r="Z85" s="45"/>
      <c r="AA85" s="52" t="s">
        <v>342</v>
      </c>
      <c r="AB85" s="55" t="s">
        <v>1224</v>
      </c>
      <c r="AC85" s="48"/>
      <c r="AD85" s="48" t="str">
        <f>IF(Tabela13[[#This Row],[ID_IPs_associados]]="","",IFERROR(TRIM(INDEX(_xlfn.TEXTSPLIT(Tabela13[[#This Row],[ID_IPs_associados]],"|"),1,1)),""))</f>
        <v/>
      </c>
      <c r="AE85" s="48" t="str">
        <f>IF(Tabela13[[#This Row],[ID_IPs_associados]]="","",IFERROR(TRIM(INDEX(_xlfn.TEXTSPLIT(Tabela13[[#This Row],[ID_IPs_associados]],"|"),1,2)),""))</f>
        <v/>
      </c>
      <c r="AF85" s="48" t="str">
        <f>IF(Tabela13[[#This Row],[ID_IPs_associados]]="","",IFERROR(TRIM(INDEX(_xlfn.TEXTSPLIT(Tabela13[[#This Row],[ID_IPs_associados]],"|"),1,3)),""))</f>
        <v/>
      </c>
      <c r="AG85" s="48" t="str">
        <f>IF(Tabela13[[#This Row],[ID_IPs_associados]]="","",IFERROR(TRIM(INDEX(_xlfn.TEXTSPLIT(Tabela13[[#This Row],[ID_IPs_associados]],"|"),1,4)),""))</f>
        <v/>
      </c>
      <c r="AH85" s="48" t="str">
        <f>IF(Tabela13[[#This Row],[ID_IPs_associados]]="","",IFERROR(TRIM(INDEX(_xlfn.TEXTSPLIT(Tabela13[[#This Row],[ID_IPs_associados]],"|"),1,5)),""))</f>
        <v/>
      </c>
    </row>
    <row r="86" spans="1:34" ht="37.5" hidden="1" x14ac:dyDescent="0.35">
      <c r="A86" s="43" t="s">
        <v>334</v>
      </c>
      <c r="B86" s="44" t="s">
        <v>335</v>
      </c>
      <c r="C86" s="45"/>
      <c r="D86" s="44"/>
      <c r="E86" s="45">
        <v>97</v>
      </c>
      <c r="F86" s="44" t="s">
        <v>344</v>
      </c>
      <c r="G86" s="45" t="s">
        <v>41</v>
      </c>
      <c r="H86" s="45" t="s">
        <v>126</v>
      </c>
      <c r="I86" s="45" t="s">
        <v>126</v>
      </c>
      <c r="J86" s="45">
        <v>2020</v>
      </c>
      <c r="K86" s="45">
        <v>100</v>
      </c>
      <c r="L86" s="45" t="s">
        <v>43</v>
      </c>
      <c r="M86" s="45" t="s">
        <v>339</v>
      </c>
      <c r="N86" s="45" t="s">
        <v>345</v>
      </c>
      <c r="O86" s="45" t="s">
        <v>274</v>
      </c>
      <c r="P86" s="45"/>
      <c r="Q86" s="47" t="s">
        <v>346</v>
      </c>
      <c r="R86" s="45" t="s">
        <v>347</v>
      </c>
      <c r="S86" s="47"/>
      <c r="T86" s="47"/>
      <c r="U86" s="45"/>
      <c r="V86" s="45"/>
      <c r="W86" s="45"/>
      <c r="X86" s="45"/>
      <c r="Y86" s="45"/>
      <c r="Z86" s="45"/>
      <c r="AA86" s="44"/>
      <c r="AB86" s="44"/>
      <c r="AC86" s="48"/>
      <c r="AD86" s="48" t="str">
        <f>IF(Tabela13[[#This Row],[ID_IPs_associados]]="","",IFERROR(TRIM(INDEX(_xlfn.TEXTSPLIT(Tabela13[[#This Row],[ID_IPs_associados]],"|"),1,1)),""))</f>
        <v/>
      </c>
      <c r="AE86" s="48" t="str">
        <f>IF(Tabela13[[#This Row],[ID_IPs_associados]]="","",IFERROR(TRIM(INDEX(_xlfn.TEXTSPLIT(Tabela13[[#This Row],[ID_IPs_associados]],"|"),1,2)),""))</f>
        <v/>
      </c>
      <c r="AF86" s="48" t="str">
        <f>IF(Tabela13[[#This Row],[ID_IPs_associados]]="","",IFERROR(TRIM(INDEX(_xlfn.TEXTSPLIT(Tabela13[[#This Row],[ID_IPs_associados]],"|"),1,3)),""))</f>
        <v/>
      </c>
      <c r="AG86" s="48" t="str">
        <f>IF(Tabela13[[#This Row],[ID_IPs_associados]]="","",IFERROR(TRIM(INDEX(_xlfn.TEXTSPLIT(Tabela13[[#This Row],[ID_IPs_associados]],"|"),1,4)),""))</f>
        <v/>
      </c>
      <c r="AH86" s="48" t="str">
        <f>IF(Tabela13[[#This Row],[ID_IPs_associados]]="","",IFERROR(TRIM(INDEX(_xlfn.TEXTSPLIT(Tabela13[[#This Row],[ID_IPs_associados]],"|"),1,5)),""))</f>
        <v/>
      </c>
    </row>
    <row r="87" spans="1:34" ht="25" hidden="1" x14ac:dyDescent="0.35">
      <c r="A87" s="43" t="s">
        <v>334</v>
      </c>
      <c r="B87" s="44" t="s">
        <v>335</v>
      </c>
      <c r="C87" s="45"/>
      <c r="D87" s="44"/>
      <c r="E87" s="45">
        <v>98</v>
      </c>
      <c r="F87" s="44" t="s">
        <v>348</v>
      </c>
      <c r="G87" s="45" t="s">
        <v>41</v>
      </c>
      <c r="H87" s="45" t="s">
        <v>126</v>
      </c>
      <c r="I87" s="45" t="s">
        <v>126</v>
      </c>
      <c r="J87" s="45">
        <v>2020</v>
      </c>
      <c r="K87" s="49">
        <v>10</v>
      </c>
      <c r="L87" s="45" t="s">
        <v>43</v>
      </c>
      <c r="M87" s="45" t="s">
        <v>339</v>
      </c>
      <c r="N87" s="45" t="s">
        <v>345</v>
      </c>
      <c r="O87" s="45" t="s">
        <v>274</v>
      </c>
      <c r="P87" s="45"/>
      <c r="Q87" s="47" t="s">
        <v>346</v>
      </c>
      <c r="R87" s="45" t="s">
        <v>340</v>
      </c>
      <c r="S87" s="47"/>
      <c r="T87" s="47"/>
      <c r="U87" s="45"/>
      <c r="V87" s="45"/>
      <c r="W87" s="45"/>
      <c r="X87" s="45"/>
      <c r="Y87" s="45"/>
      <c r="Z87" s="45"/>
      <c r="AA87" s="44"/>
      <c r="AB87" s="44"/>
      <c r="AC87" s="48"/>
      <c r="AD87" s="48" t="str">
        <f>IF(Tabela13[[#This Row],[ID_IPs_associados]]="","",IFERROR(TRIM(INDEX(_xlfn.TEXTSPLIT(Tabela13[[#This Row],[ID_IPs_associados]],"|"),1,1)),""))</f>
        <v/>
      </c>
      <c r="AE87" s="48" t="str">
        <f>IF(Tabela13[[#This Row],[ID_IPs_associados]]="","",IFERROR(TRIM(INDEX(_xlfn.TEXTSPLIT(Tabela13[[#This Row],[ID_IPs_associados]],"|"),1,2)),""))</f>
        <v/>
      </c>
      <c r="AF87" s="48" t="str">
        <f>IF(Tabela13[[#This Row],[ID_IPs_associados]]="","",IFERROR(TRIM(INDEX(_xlfn.TEXTSPLIT(Tabela13[[#This Row],[ID_IPs_associados]],"|"),1,3)),""))</f>
        <v/>
      </c>
      <c r="AG87" s="48" t="str">
        <f>IF(Tabela13[[#This Row],[ID_IPs_associados]]="","",IFERROR(TRIM(INDEX(_xlfn.TEXTSPLIT(Tabela13[[#This Row],[ID_IPs_associados]],"|"),1,4)),""))</f>
        <v/>
      </c>
      <c r="AH87" s="48" t="str">
        <f>IF(Tabela13[[#This Row],[ID_IPs_associados]]="","",IFERROR(TRIM(INDEX(_xlfn.TEXTSPLIT(Tabela13[[#This Row],[ID_IPs_associados]],"|"),1,5)),""))</f>
        <v/>
      </c>
    </row>
    <row r="88" spans="1:34" ht="37.5" hidden="1" x14ac:dyDescent="0.35">
      <c r="A88" s="43" t="s">
        <v>334</v>
      </c>
      <c r="B88" s="44" t="s">
        <v>335</v>
      </c>
      <c r="C88" s="45"/>
      <c r="D88" s="44"/>
      <c r="E88" s="45">
        <v>99</v>
      </c>
      <c r="F88" s="44" t="s">
        <v>349</v>
      </c>
      <c r="G88" s="45" t="s">
        <v>41</v>
      </c>
      <c r="H88" s="45" t="s">
        <v>126</v>
      </c>
      <c r="I88" s="45" t="s">
        <v>126</v>
      </c>
      <c r="J88" s="45">
        <v>2020</v>
      </c>
      <c r="K88" s="45">
        <v>100</v>
      </c>
      <c r="L88" s="45" t="s">
        <v>61</v>
      </c>
      <c r="M88" s="45" t="s">
        <v>62</v>
      </c>
      <c r="N88" s="45" t="s">
        <v>345</v>
      </c>
      <c r="O88" s="45" t="s">
        <v>274</v>
      </c>
      <c r="P88" s="45"/>
      <c r="Q88" s="47" t="s">
        <v>346</v>
      </c>
      <c r="R88" s="45" t="s">
        <v>63</v>
      </c>
      <c r="S88" s="45">
        <v>15</v>
      </c>
      <c r="T88" s="45" t="s">
        <v>347</v>
      </c>
      <c r="U88" s="45"/>
      <c r="V88" s="45"/>
      <c r="W88" s="45"/>
      <c r="X88" s="45"/>
      <c r="Y88" s="45"/>
      <c r="Z88" s="45"/>
      <c r="AA88" s="44"/>
      <c r="AB88" s="44"/>
      <c r="AC88" s="48"/>
      <c r="AD88" s="48" t="str">
        <f>IF(Tabela13[[#This Row],[ID_IPs_associados]]="","",IFERROR(TRIM(INDEX(_xlfn.TEXTSPLIT(Tabela13[[#This Row],[ID_IPs_associados]],"|"),1,1)),""))</f>
        <v/>
      </c>
      <c r="AE88" s="48" t="str">
        <f>IF(Tabela13[[#This Row],[ID_IPs_associados]]="","",IFERROR(TRIM(INDEX(_xlfn.TEXTSPLIT(Tabela13[[#This Row],[ID_IPs_associados]],"|"),1,2)),""))</f>
        <v/>
      </c>
      <c r="AF88" s="48" t="str">
        <f>IF(Tabela13[[#This Row],[ID_IPs_associados]]="","",IFERROR(TRIM(INDEX(_xlfn.TEXTSPLIT(Tabela13[[#This Row],[ID_IPs_associados]],"|"),1,3)),""))</f>
        <v/>
      </c>
      <c r="AG88" s="48" t="str">
        <f>IF(Tabela13[[#This Row],[ID_IPs_associados]]="","",IFERROR(TRIM(INDEX(_xlfn.TEXTSPLIT(Tabela13[[#This Row],[ID_IPs_associados]],"|"),1,4)),""))</f>
        <v/>
      </c>
      <c r="AH88" s="48" t="str">
        <f>IF(Tabela13[[#This Row],[ID_IPs_associados]]="","",IFERROR(TRIM(INDEX(_xlfn.TEXTSPLIT(Tabela13[[#This Row],[ID_IPs_associados]],"|"),1,5)),""))</f>
        <v/>
      </c>
    </row>
    <row r="89" spans="1:34" ht="25" hidden="1" x14ac:dyDescent="0.35">
      <c r="A89" s="43" t="s">
        <v>334</v>
      </c>
      <c r="B89" s="44" t="s">
        <v>335</v>
      </c>
      <c r="C89" s="45"/>
      <c r="D89" s="44"/>
      <c r="E89" s="45">
        <v>100</v>
      </c>
      <c r="F89" s="44" t="s">
        <v>350</v>
      </c>
      <c r="G89" s="45" t="s">
        <v>351</v>
      </c>
      <c r="H89" s="45">
        <v>2010</v>
      </c>
      <c r="I89" s="49">
        <v>379000</v>
      </c>
      <c r="J89" s="45">
        <v>2030</v>
      </c>
      <c r="K89" s="46" t="s">
        <v>352</v>
      </c>
      <c r="L89" s="45" t="s">
        <v>43</v>
      </c>
      <c r="M89" s="45" t="s">
        <v>339</v>
      </c>
      <c r="N89" s="45" t="s">
        <v>34</v>
      </c>
      <c r="O89" s="45" t="s">
        <v>35</v>
      </c>
      <c r="P89" s="45"/>
      <c r="Q89" s="47"/>
      <c r="R89" s="45" t="s">
        <v>340</v>
      </c>
      <c r="S89" s="47"/>
      <c r="T89" s="47"/>
      <c r="U89" s="45"/>
      <c r="V89" s="45"/>
      <c r="W89" s="45"/>
      <c r="X89" s="45"/>
      <c r="Y89" s="45"/>
      <c r="Z89" s="45"/>
      <c r="AA89" s="44"/>
      <c r="AB89" s="44"/>
      <c r="AC89" s="48"/>
      <c r="AD89" s="48" t="str">
        <f>IF(Tabela13[[#This Row],[ID_IPs_associados]]="","",IFERROR(TRIM(INDEX(_xlfn.TEXTSPLIT(Tabela13[[#This Row],[ID_IPs_associados]],"|"),1,1)),""))</f>
        <v/>
      </c>
      <c r="AE89" s="48" t="str">
        <f>IF(Tabela13[[#This Row],[ID_IPs_associados]]="","",IFERROR(TRIM(INDEX(_xlfn.TEXTSPLIT(Tabela13[[#This Row],[ID_IPs_associados]],"|"),1,2)),""))</f>
        <v/>
      </c>
      <c r="AF89" s="48" t="str">
        <f>IF(Tabela13[[#This Row],[ID_IPs_associados]]="","",IFERROR(TRIM(INDEX(_xlfn.TEXTSPLIT(Tabela13[[#This Row],[ID_IPs_associados]],"|"),1,3)),""))</f>
        <v/>
      </c>
      <c r="AG89" s="48" t="str">
        <f>IF(Tabela13[[#This Row],[ID_IPs_associados]]="","",IFERROR(TRIM(INDEX(_xlfn.TEXTSPLIT(Tabela13[[#This Row],[ID_IPs_associados]],"|"),1,4)),""))</f>
        <v/>
      </c>
      <c r="AH89" s="48" t="str">
        <f>IF(Tabela13[[#This Row],[ID_IPs_associados]]="","",IFERROR(TRIM(INDEX(_xlfn.TEXTSPLIT(Tabela13[[#This Row],[ID_IPs_associados]],"|"),1,5)),""))</f>
        <v/>
      </c>
    </row>
    <row r="90" spans="1:34" ht="25" hidden="1" x14ac:dyDescent="0.35">
      <c r="A90" s="43" t="s">
        <v>334</v>
      </c>
      <c r="B90" s="44" t="s">
        <v>335</v>
      </c>
      <c r="C90" s="45"/>
      <c r="D90" s="44"/>
      <c r="E90" s="45">
        <v>101</v>
      </c>
      <c r="F90" s="44" t="s">
        <v>353</v>
      </c>
      <c r="G90" s="45" t="s">
        <v>41</v>
      </c>
      <c r="H90" s="45">
        <v>2010</v>
      </c>
      <c r="I90" s="45" t="s">
        <v>126</v>
      </c>
      <c r="J90" s="45">
        <v>2020</v>
      </c>
      <c r="K90" s="46" t="s">
        <v>354</v>
      </c>
      <c r="L90" s="45" t="s">
        <v>43</v>
      </c>
      <c r="M90" s="45" t="s">
        <v>339</v>
      </c>
      <c r="N90" s="45" t="s">
        <v>345</v>
      </c>
      <c r="O90" s="45" t="s">
        <v>274</v>
      </c>
      <c r="P90" s="45"/>
      <c r="Q90" s="47" t="s">
        <v>346</v>
      </c>
      <c r="R90" s="45" t="s">
        <v>340</v>
      </c>
      <c r="S90" s="47"/>
      <c r="T90" s="47"/>
      <c r="U90" s="45"/>
      <c r="V90" s="45"/>
      <c r="W90" s="45"/>
      <c r="X90" s="45"/>
      <c r="Y90" s="45"/>
      <c r="Z90" s="45"/>
      <c r="AA90" s="44"/>
      <c r="AB90" s="44"/>
      <c r="AC90" s="48"/>
      <c r="AD90" s="48" t="str">
        <f>IF(Tabela13[[#This Row],[ID_IPs_associados]]="","",IFERROR(TRIM(INDEX(_xlfn.TEXTSPLIT(Tabela13[[#This Row],[ID_IPs_associados]],"|"),1,1)),""))</f>
        <v/>
      </c>
      <c r="AE90" s="48" t="str">
        <f>IF(Tabela13[[#This Row],[ID_IPs_associados]]="","",IFERROR(TRIM(INDEX(_xlfn.TEXTSPLIT(Tabela13[[#This Row],[ID_IPs_associados]],"|"),1,2)),""))</f>
        <v/>
      </c>
      <c r="AF90" s="48" t="str">
        <f>IF(Tabela13[[#This Row],[ID_IPs_associados]]="","",IFERROR(TRIM(INDEX(_xlfn.TEXTSPLIT(Tabela13[[#This Row],[ID_IPs_associados]],"|"),1,3)),""))</f>
        <v/>
      </c>
      <c r="AG90" s="48" t="str">
        <f>IF(Tabela13[[#This Row],[ID_IPs_associados]]="","",IFERROR(TRIM(INDEX(_xlfn.TEXTSPLIT(Tabela13[[#This Row],[ID_IPs_associados]],"|"),1,4)),""))</f>
        <v/>
      </c>
      <c r="AH90" s="48" t="str">
        <f>IF(Tabela13[[#This Row],[ID_IPs_associados]]="","",IFERROR(TRIM(INDEX(_xlfn.TEXTSPLIT(Tabela13[[#This Row],[ID_IPs_associados]],"|"),1,5)),""))</f>
        <v/>
      </c>
    </row>
    <row r="91" spans="1:34" ht="50" hidden="1" x14ac:dyDescent="0.35">
      <c r="A91" s="43" t="s">
        <v>334</v>
      </c>
      <c r="B91" s="44" t="s">
        <v>335</v>
      </c>
      <c r="C91" s="45"/>
      <c r="D91" s="44"/>
      <c r="E91" s="45">
        <v>102</v>
      </c>
      <c r="F91" s="44" t="s">
        <v>355</v>
      </c>
      <c r="G91" s="45" t="s">
        <v>41</v>
      </c>
      <c r="H91" s="45">
        <v>2021</v>
      </c>
      <c r="I91" s="45">
        <v>29</v>
      </c>
      <c r="J91" s="45">
        <v>2030</v>
      </c>
      <c r="K91" s="46" t="s">
        <v>356</v>
      </c>
      <c r="L91" s="45" t="s">
        <v>43</v>
      </c>
      <c r="M91" s="45" t="s">
        <v>339</v>
      </c>
      <c r="N91" s="45" t="s">
        <v>34</v>
      </c>
      <c r="O91" s="45" t="s">
        <v>35</v>
      </c>
      <c r="P91" s="45"/>
      <c r="Q91" s="47"/>
      <c r="R91" s="45" t="s">
        <v>340</v>
      </c>
      <c r="S91" s="47"/>
      <c r="T91" s="47"/>
      <c r="U91" s="45"/>
      <c r="V91" s="45"/>
      <c r="W91" s="45"/>
      <c r="X91" s="45"/>
      <c r="Y91" s="45"/>
      <c r="Z91" s="45"/>
      <c r="AA91" s="44"/>
      <c r="AB91" s="44"/>
      <c r="AC91" s="48"/>
      <c r="AD91" s="48" t="str">
        <f>IF(Tabela13[[#This Row],[ID_IPs_associados]]="","",IFERROR(TRIM(INDEX(_xlfn.TEXTSPLIT(Tabela13[[#This Row],[ID_IPs_associados]],"|"),1,1)),""))</f>
        <v/>
      </c>
      <c r="AE91" s="48" t="str">
        <f>IF(Tabela13[[#This Row],[ID_IPs_associados]]="","",IFERROR(TRIM(INDEX(_xlfn.TEXTSPLIT(Tabela13[[#This Row],[ID_IPs_associados]],"|"),1,2)),""))</f>
        <v/>
      </c>
      <c r="AF91" s="48" t="str">
        <f>IF(Tabela13[[#This Row],[ID_IPs_associados]]="","",IFERROR(TRIM(INDEX(_xlfn.TEXTSPLIT(Tabela13[[#This Row],[ID_IPs_associados]],"|"),1,3)),""))</f>
        <v/>
      </c>
      <c r="AG91" s="48" t="str">
        <f>IF(Tabela13[[#This Row],[ID_IPs_associados]]="","",IFERROR(TRIM(INDEX(_xlfn.TEXTSPLIT(Tabela13[[#This Row],[ID_IPs_associados]],"|"),1,4)),""))</f>
        <v/>
      </c>
      <c r="AH91" s="48" t="str">
        <f>IF(Tabela13[[#This Row],[ID_IPs_associados]]="","",IFERROR(TRIM(INDEX(_xlfn.TEXTSPLIT(Tabela13[[#This Row],[ID_IPs_associados]],"|"),1,5)),""))</f>
        <v/>
      </c>
    </row>
    <row r="92" spans="1:34" ht="37.5" hidden="1" x14ac:dyDescent="0.35">
      <c r="A92" s="43" t="s">
        <v>334</v>
      </c>
      <c r="B92" s="44" t="s">
        <v>335</v>
      </c>
      <c r="C92" s="45"/>
      <c r="D92" s="44"/>
      <c r="E92" s="45">
        <v>103</v>
      </c>
      <c r="F92" s="44" t="s">
        <v>357</v>
      </c>
      <c r="G92" s="45" t="s">
        <v>41</v>
      </c>
      <c r="H92" s="45">
        <v>2010</v>
      </c>
      <c r="I92" s="45" t="s">
        <v>126</v>
      </c>
      <c r="J92" s="45">
        <v>2020</v>
      </c>
      <c r="K92" s="46" t="s">
        <v>303</v>
      </c>
      <c r="L92" s="45" t="s">
        <v>43</v>
      </c>
      <c r="M92" s="45" t="s">
        <v>112</v>
      </c>
      <c r="N92" s="45" t="s">
        <v>345</v>
      </c>
      <c r="O92" s="45" t="s">
        <v>274</v>
      </c>
      <c r="P92" s="45"/>
      <c r="Q92" s="47" t="s">
        <v>346</v>
      </c>
      <c r="R92" s="45" t="s">
        <v>112</v>
      </c>
      <c r="S92" s="47"/>
      <c r="T92" s="47"/>
      <c r="U92" s="45"/>
      <c r="V92" s="45"/>
      <c r="W92" s="45"/>
      <c r="X92" s="45"/>
      <c r="Y92" s="45"/>
      <c r="Z92" s="45"/>
      <c r="AA92" s="44"/>
      <c r="AB92" s="44"/>
      <c r="AC92" s="48"/>
      <c r="AD92" s="48" t="str">
        <f>IF(Tabela13[[#This Row],[ID_IPs_associados]]="","",IFERROR(TRIM(INDEX(_xlfn.TEXTSPLIT(Tabela13[[#This Row],[ID_IPs_associados]],"|"),1,1)),""))</f>
        <v/>
      </c>
      <c r="AE92" s="48" t="str">
        <f>IF(Tabela13[[#This Row],[ID_IPs_associados]]="","",IFERROR(TRIM(INDEX(_xlfn.TEXTSPLIT(Tabela13[[#This Row],[ID_IPs_associados]],"|"),1,2)),""))</f>
        <v/>
      </c>
      <c r="AF92" s="48" t="str">
        <f>IF(Tabela13[[#This Row],[ID_IPs_associados]]="","",IFERROR(TRIM(INDEX(_xlfn.TEXTSPLIT(Tabela13[[#This Row],[ID_IPs_associados]],"|"),1,3)),""))</f>
        <v/>
      </c>
      <c r="AG92" s="48" t="str">
        <f>IF(Tabela13[[#This Row],[ID_IPs_associados]]="","",IFERROR(TRIM(INDEX(_xlfn.TEXTSPLIT(Tabela13[[#This Row],[ID_IPs_associados]],"|"),1,4)),""))</f>
        <v/>
      </c>
      <c r="AH92" s="48" t="str">
        <f>IF(Tabela13[[#This Row],[ID_IPs_associados]]="","",IFERROR(TRIM(INDEX(_xlfn.TEXTSPLIT(Tabela13[[#This Row],[ID_IPs_associados]],"|"),1,5)),""))</f>
        <v/>
      </c>
    </row>
    <row r="93" spans="1:34" ht="50" hidden="1" x14ac:dyDescent="0.35">
      <c r="A93" s="43" t="s">
        <v>334</v>
      </c>
      <c r="B93" s="44" t="s">
        <v>335</v>
      </c>
      <c r="C93" s="45"/>
      <c r="D93" s="44"/>
      <c r="E93" s="45">
        <v>104</v>
      </c>
      <c r="F93" s="44" t="s">
        <v>358</v>
      </c>
      <c r="G93" s="45" t="s">
        <v>359</v>
      </c>
      <c r="H93" s="45" t="s">
        <v>360</v>
      </c>
      <c r="I93" s="45" t="s">
        <v>361</v>
      </c>
      <c r="J93" s="45" t="s">
        <v>362</v>
      </c>
      <c r="K93" s="46" t="s">
        <v>363</v>
      </c>
      <c r="L93" s="45" t="s">
        <v>43</v>
      </c>
      <c r="M93" s="45" t="s">
        <v>112</v>
      </c>
      <c r="N93" s="45" t="s">
        <v>34</v>
      </c>
      <c r="O93" s="45" t="s">
        <v>35</v>
      </c>
      <c r="P93" s="45"/>
      <c r="Q93" s="47"/>
      <c r="R93" s="45" t="s">
        <v>112</v>
      </c>
      <c r="S93" s="47"/>
      <c r="T93" s="47"/>
      <c r="U93" s="45"/>
      <c r="V93" s="45"/>
      <c r="W93" s="45"/>
      <c r="X93" s="45"/>
      <c r="Y93" s="45"/>
      <c r="Z93" s="45"/>
      <c r="AA93" s="44"/>
      <c r="AB93" s="44"/>
      <c r="AC93" s="48"/>
      <c r="AD93" s="48" t="str">
        <f>IF(Tabela13[[#This Row],[ID_IPs_associados]]="","",IFERROR(TRIM(INDEX(_xlfn.TEXTSPLIT(Tabela13[[#This Row],[ID_IPs_associados]],"|"),1,1)),""))</f>
        <v/>
      </c>
      <c r="AE93" s="48" t="str">
        <f>IF(Tabela13[[#This Row],[ID_IPs_associados]]="","",IFERROR(TRIM(INDEX(_xlfn.TEXTSPLIT(Tabela13[[#This Row],[ID_IPs_associados]],"|"),1,2)),""))</f>
        <v/>
      </c>
      <c r="AF93" s="48" t="str">
        <f>IF(Tabela13[[#This Row],[ID_IPs_associados]]="","",IFERROR(TRIM(INDEX(_xlfn.TEXTSPLIT(Tabela13[[#This Row],[ID_IPs_associados]],"|"),1,3)),""))</f>
        <v/>
      </c>
      <c r="AG93" s="48" t="str">
        <f>IF(Tabela13[[#This Row],[ID_IPs_associados]]="","",IFERROR(TRIM(INDEX(_xlfn.TEXTSPLIT(Tabela13[[#This Row],[ID_IPs_associados]],"|"),1,4)),""))</f>
        <v/>
      </c>
      <c r="AH93" s="48" t="str">
        <f>IF(Tabela13[[#This Row],[ID_IPs_associados]]="","",IFERROR(TRIM(INDEX(_xlfn.TEXTSPLIT(Tabela13[[#This Row],[ID_IPs_associados]],"|"),1,5)),""))</f>
        <v/>
      </c>
    </row>
    <row r="94" spans="1:34" ht="25" hidden="1" x14ac:dyDescent="0.35">
      <c r="A94" s="43" t="s">
        <v>334</v>
      </c>
      <c r="B94" s="44" t="s">
        <v>335</v>
      </c>
      <c r="C94" s="45"/>
      <c r="D94" s="44"/>
      <c r="E94" s="45">
        <v>105</v>
      </c>
      <c r="F94" s="44" t="s">
        <v>364</v>
      </c>
      <c r="G94" s="45" t="s">
        <v>365</v>
      </c>
      <c r="H94" s="45">
        <v>2013</v>
      </c>
      <c r="I94" s="49">
        <v>9517961</v>
      </c>
      <c r="J94" s="45" t="s">
        <v>366</v>
      </c>
      <c r="K94" s="49">
        <v>8516926</v>
      </c>
      <c r="L94" s="45" t="s">
        <v>43</v>
      </c>
      <c r="M94" s="45" t="s">
        <v>112</v>
      </c>
      <c r="N94" s="45" t="s">
        <v>345</v>
      </c>
      <c r="O94" s="45" t="s">
        <v>274</v>
      </c>
      <c r="P94" s="45"/>
      <c r="Q94" s="47" t="s">
        <v>346</v>
      </c>
      <c r="R94" s="45" t="s">
        <v>112</v>
      </c>
      <c r="S94" s="47"/>
      <c r="T94" s="47"/>
      <c r="U94" s="45"/>
      <c r="V94" s="45"/>
      <c r="W94" s="45"/>
      <c r="X94" s="45"/>
      <c r="Y94" s="45"/>
      <c r="Z94" s="45"/>
      <c r="AA94" s="44"/>
      <c r="AB94" s="44"/>
      <c r="AC94" s="48"/>
      <c r="AD94" s="48" t="str">
        <f>IF(Tabela13[[#This Row],[ID_IPs_associados]]="","",IFERROR(TRIM(INDEX(_xlfn.TEXTSPLIT(Tabela13[[#This Row],[ID_IPs_associados]],"|"),1,1)),""))</f>
        <v/>
      </c>
      <c r="AE94" s="48" t="str">
        <f>IF(Tabela13[[#This Row],[ID_IPs_associados]]="","",IFERROR(TRIM(INDEX(_xlfn.TEXTSPLIT(Tabela13[[#This Row],[ID_IPs_associados]],"|"),1,2)),""))</f>
        <v/>
      </c>
      <c r="AF94" s="48" t="str">
        <f>IF(Tabela13[[#This Row],[ID_IPs_associados]]="","",IFERROR(TRIM(INDEX(_xlfn.TEXTSPLIT(Tabela13[[#This Row],[ID_IPs_associados]],"|"),1,3)),""))</f>
        <v/>
      </c>
      <c r="AG94" s="48" t="str">
        <f>IF(Tabela13[[#This Row],[ID_IPs_associados]]="","",IFERROR(TRIM(INDEX(_xlfn.TEXTSPLIT(Tabela13[[#This Row],[ID_IPs_associados]],"|"),1,4)),""))</f>
        <v/>
      </c>
      <c r="AH94" s="48" t="str">
        <f>IF(Tabela13[[#This Row],[ID_IPs_associados]]="","",IFERROR(TRIM(INDEX(_xlfn.TEXTSPLIT(Tabela13[[#This Row],[ID_IPs_associados]],"|"),1,5)),""))</f>
        <v/>
      </c>
    </row>
    <row r="95" spans="1:34" ht="25" hidden="1" x14ac:dyDescent="0.35">
      <c r="A95" s="43" t="s">
        <v>334</v>
      </c>
      <c r="B95" s="44" t="s">
        <v>335</v>
      </c>
      <c r="C95" s="45"/>
      <c r="D95" s="44"/>
      <c r="E95" s="45">
        <v>106</v>
      </c>
      <c r="F95" s="44" t="s">
        <v>367</v>
      </c>
      <c r="G95" s="45" t="s">
        <v>351</v>
      </c>
      <c r="H95" s="45">
        <v>2015</v>
      </c>
      <c r="I95" s="49">
        <v>16600</v>
      </c>
      <c r="J95" s="45">
        <v>2030</v>
      </c>
      <c r="K95" s="49">
        <v>8300</v>
      </c>
      <c r="L95" s="45" t="s">
        <v>43</v>
      </c>
      <c r="M95" s="45" t="s">
        <v>339</v>
      </c>
      <c r="N95" s="45" t="s">
        <v>34</v>
      </c>
      <c r="O95" s="45" t="s">
        <v>35</v>
      </c>
      <c r="P95" s="45"/>
      <c r="Q95" s="47"/>
      <c r="R95" s="45" t="s">
        <v>340</v>
      </c>
      <c r="S95" s="47"/>
      <c r="T95" s="45" t="s">
        <v>347</v>
      </c>
      <c r="U95" s="45">
        <v>2025</v>
      </c>
      <c r="V95" s="49">
        <v>21077</v>
      </c>
      <c r="W95" s="45"/>
      <c r="X95" s="45"/>
      <c r="Y95" s="45"/>
      <c r="Z95" s="45"/>
      <c r="AA95" s="44"/>
      <c r="AB95" s="44"/>
      <c r="AC95" s="48"/>
      <c r="AD95" s="48" t="str">
        <f>IF(Tabela13[[#This Row],[ID_IPs_associados]]="","",IFERROR(TRIM(INDEX(_xlfn.TEXTSPLIT(Tabela13[[#This Row],[ID_IPs_associados]],"|"),1,1)),""))</f>
        <v/>
      </c>
      <c r="AE95" s="48" t="str">
        <f>IF(Tabela13[[#This Row],[ID_IPs_associados]]="","",IFERROR(TRIM(INDEX(_xlfn.TEXTSPLIT(Tabela13[[#This Row],[ID_IPs_associados]],"|"),1,2)),""))</f>
        <v/>
      </c>
      <c r="AF95" s="48" t="str">
        <f>IF(Tabela13[[#This Row],[ID_IPs_associados]]="","",IFERROR(TRIM(INDEX(_xlfn.TEXTSPLIT(Tabela13[[#This Row],[ID_IPs_associados]],"|"),1,3)),""))</f>
        <v/>
      </c>
      <c r="AG95" s="48" t="str">
        <f>IF(Tabela13[[#This Row],[ID_IPs_associados]]="","",IFERROR(TRIM(INDEX(_xlfn.TEXTSPLIT(Tabela13[[#This Row],[ID_IPs_associados]],"|"),1,4)),""))</f>
        <v/>
      </c>
      <c r="AH95" s="48" t="str">
        <f>IF(Tabela13[[#This Row],[ID_IPs_associados]]="","",IFERROR(TRIM(INDEX(_xlfn.TEXTSPLIT(Tabela13[[#This Row],[ID_IPs_associados]],"|"),1,5)),""))</f>
        <v/>
      </c>
    </row>
    <row r="96" spans="1:34" ht="50" hidden="1" x14ac:dyDescent="0.35">
      <c r="A96" s="43" t="s">
        <v>334</v>
      </c>
      <c r="B96" s="44" t="s">
        <v>335</v>
      </c>
      <c r="C96" s="45"/>
      <c r="D96" s="44"/>
      <c r="E96" s="45">
        <v>107</v>
      </c>
      <c r="F96" s="44" t="s">
        <v>368</v>
      </c>
      <c r="G96" s="45" t="s">
        <v>351</v>
      </c>
      <c r="H96" s="45">
        <v>2020</v>
      </c>
      <c r="I96" s="45">
        <v>0</v>
      </c>
      <c r="J96" s="45">
        <v>2030</v>
      </c>
      <c r="K96" s="49">
        <v>100000</v>
      </c>
      <c r="L96" s="45" t="s">
        <v>43</v>
      </c>
      <c r="M96" s="45" t="s">
        <v>339</v>
      </c>
      <c r="N96" s="45" t="s">
        <v>34</v>
      </c>
      <c r="O96" s="45" t="s">
        <v>35</v>
      </c>
      <c r="P96" s="45"/>
      <c r="Q96" s="47"/>
      <c r="R96" s="45" t="s">
        <v>340</v>
      </c>
      <c r="S96" s="47"/>
      <c r="T96" s="47"/>
      <c r="U96" s="45">
        <v>2025</v>
      </c>
      <c r="V96" s="45">
        <v>0</v>
      </c>
      <c r="W96" s="45"/>
      <c r="X96" s="45"/>
      <c r="Y96" s="45"/>
      <c r="Z96" s="45"/>
      <c r="AC96" s="48"/>
      <c r="AD96" s="48" t="str">
        <f>IF(Tabela13[[#This Row],[ID_IPs_associados]]="","",IFERROR(TRIM(INDEX(_xlfn.TEXTSPLIT(Tabela13[[#This Row],[ID_IPs_associados]],"|"),1,1)),""))</f>
        <v/>
      </c>
      <c r="AE96" s="48" t="str">
        <f>IF(Tabela13[[#This Row],[ID_IPs_associados]]="","",IFERROR(TRIM(INDEX(_xlfn.TEXTSPLIT(Tabela13[[#This Row],[ID_IPs_associados]],"|"),1,2)),""))</f>
        <v/>
      </c>
      <c r="AF96" s="48" t="str">
        <f>IF(Tabela13[[#This Row],[ID_IPs_associados]]="","",IFERROR(TRIM(INDEX(_xlfn.TEXTSPLIT(Tabela13[[#This Row],[ID_IPs_associados]],"|"),1,3)),""))</f>
        <v/>
      </c>
      <c r="AG96" s="48" t="str">
        <f>IF(Tabela13[[#This Row],[ID_IPs_associados]]="","",IFERROR(TRIM(INDEX(_xlfn.TEXTSPLIT(Tabela13[[#This Row],[ID_IPs_associados]],"|"),1,4)),""))</f>
        <v/>
      </c>
      <c r="AH96" s="48" t="str">
        <f>IF(Tabela13[[#This Row],[ID_IPs_associados]]="","",IFERROR(TRIM(INDEX(_xlfn.TEXTSPLIT(Tabela13[[#This Row],[ID_IPs_associados]],"|"),1,5)),""))</f>
        <v/>
      </c>
    </row>
    <row r="97" spans="1:34" ht="25" hidden="1" x14ac:dyDescent="0.35">
      <c r="A97" s="43" t="s">
        <v>334</v>
      </c>
      <c r="B97" s="44" t="s">
        <v>335</v>
      </c>
      <c r="C97" s="45"/>
      <c r="D97" s="44"/>
      <c r="E97" s="45">
        <v>108</v>
      </c>
      <c r="F97" s="44" t="s">
        <v>369</v>
      </c>
      <c r="G97" s="45" t="s">
        <v>351</v>
      </c>
      <c r="H97" s="45">
        <v>2014</v>
      </c>
      <c r="I97" s="49">
        <v>1126306</v>
      </c>
      <c r="J97" s="45">
        <v>2030</v>
      </c>
      <c r="K97" s="49">
        <v>1576828</v>
      </c>
      <c r="L97" s="45" t="s">
        <v>43</v>
      </c>
      <c r="M97" s="45" t="s">
        <v>339</v>
      </c>
      <c r="N97" s="45" t="s">
        <v>34</v>
      </c>
      <c r="O97" s="45" t="s">
        <v>35</v>
      </c>
      <c r="P97" s="45"/>
      <c r="Q97" s="47"/>
      <c r="R97" s="45" t="s">
        <v>340</v>
      </c>
      <c r="S97" s="47"/>
      <c r="T97" s="47"/>
      <c r="U97" s="45">
        <v>2024</v>
      </c>
      <c r="V97" s="49">
        <v>2080304</v>
      </c>
      <c r="W97" s="45"/>
      <c r="X97" s="45"/>
      <c r="Y97" s="45"/>
      <c r="Z97" s="45"/>
      <c r="AA97" s="44"/>
      <c r="AB97" s="44"/>
      <c r="AC97" s="48"/>
      <c r="AD97" s="48" t="str">
        <f>IF(Tabela13[[#This Row],[ID_IPs_associados]]="","",IFERROR(TRIM(INDEX(_xlfn.TEXTSPLIT(Tabela13[[#This Row],[ID_IPs_associados]],"|"),1,1)),""))</f>
        <v/>
      </c>
      <c r="AE97" s="48" t="str">
        <f>IF(Tabela13[[#This Row],[ID_IPs_associados]]="","",IFERROR(TRIM(INDEX(_xlfn.TEXTSPLIT(Tabela13[[#This Row],[ID_IPs_associados]],"|"),1,2)),""))</f>
        <v/>
      </c>
      <c r="AF97" s="48" t="str">
        <f>IF(Tabela13[[#This Row],[ID_IPs_associados]]="","",IFERROR(TRIM(INDEX(_xlfn.TEXTSPLIT(Tabela13[[#This Row],[ID_IPs_associados]],"|"),1,3)),""))</f>
        <v/>
      </c>
      <c r="AG97" s="48" t="str">
        <f>IF(Tabela13[[#This Row],[ID_IPs_associados]]="","",IFERROR(TRIM(INDEX(_xlfn.TEXTSPLIT(Tabela13[[#This Row],[ID_IPs_associados]],"|"),1,4)),""))</f>
        <v/>
      </c>
      <c r="AH97" s="48" t="str">
        <f>IF(Tabela13[[#This Row],[ID_IPs_associados]]="","",IFERROR(TRIM(INDEX(_xlfn.TEXTSPLIT(Tabela13[[#This Row],[ID_IPs_associados]],"|"),1,5)),""))</f>
        <v/>
      </c>
    </row>
    <row r="98" spans="1:34" ht="37.5" hidden="1" x14ac:dyDescent="0.35">
      <c r="A98" s="43" t="s">
        <v>370</v>
      </c>
      <c r="B98" s="44" t="s">
        <v>371</v>
      </c>
      <c r="C98" s="45" t="s">
        <v>372</v>
      </c>
      <c r="D98" s="44" t="s">
        <v>373</v>
      </c>
      <c r="E98" s="45">
        <v>109</v>
      </c>
      <c r="F98" s="44" t="s">
        <v>374</v>
      </c>
      <c r="G98" s="45" t="s">
        <v>41</v>
      </c>
      <c r="H98" s="45">
        <v>2020</v>
      </c>
      <c r="I98" s="45">
        <v>0</v>
      </c>
      <c r="J98" s="45">
        <v>2030</v>
      </c>
      <c r="K98" s="45" t="s">
        <v>375</v>
      </c>
      <c r="L98" s="45" t="s">
        <v>82</v>
      </c>
      <c r="M98" s="45" t="s">
        <v>83</v>
      </c>
      <c r="N98" s="45" t="s">
        <v>34</v>
      </c>
      <c r="O98" s="45" t="s">
        <v>35</v>
      </c>
      <c r="P98" s="45"/>
      <c r="Q98" s="44"/>
      <c r="R98" s="45" t="s">
        <v>376</v>
      </c>
      <c r="S98" s="45"/>
      <c r="T98" s="45"/>
      <c r="U98" s="45"/>
      <c r="V98" s="45"/>
      <c r="W98" s="45"/>
      <c r="X98" s="45"/>
      <c r="Y98" s="45"/>
      <c r="Z98" s="45"/>
      <c r="AA98" s="44" t="s">
        <v>377</v>
      </c>
      <c r="AB98" s="44" t="s">
        <v>378</v>
      </c>
      <c r="AC98" s="48"/>
      <c r="AD98" s="48" t="str">
        <f>IF(Tabela13[[#This Row],[ID_IPs_associados]]="","",IFERROR(TRIM(INDEX(_xlfn.TEXTSPLIT(Tabela13[[#This Row],[ID_IPs_associados]],"|"),1,1)),""))</f>
        <v>IP010060</v>
      </c>
      <c r="AE98" s="48" t="str">
        <f>IF(Tabela13[[#This Row],[ID_IPs_associados]]="","",IFERROR(TRIM(INDEX(_xlfn.TEXTSPLIT(Tabela13[[#This Row],[ID_IPs_associados]],"|"),1,2)),""))</f>
        <v/>
      </c>
      <c r="AF98" s="48" t="str">
        <f>IF(Tabela13[[#This Row],[ID_IPs_associados]]="","",IFERROR(TRIM(INDEX(_xlfn.TEXTSPLIT(Tabela13[[#This Row],[ID_IPs_associados]],"|"),1,3)),""))</f>
        <v/>
      </c>
      <c r="AG98" s="48" t="str">
        <f>IF(Tabela13[[#This Row],[ID_IPs_associados]]="","",IFERROR(TRIM(INDEX(_xlfn.TEXTSPLIT(Tabela13[[#This Row],[ID_IPs_associados]],"|"),1,4)),""))</f>
        <v/>
      </c>
      <c r="AH98" s="48" t="str">
        <f>IF(Tabela13[[#This Row],[ID_IPs_associados]]="","",IFERROR(TRIM(INDEX(_xlfn.TEXTSPLIT(Tabela13[[#This Row],[ID_IPs_associados]],"|"),1,5)),""))</f>
        <v/>
      </c>
    </row>
    <row r="99" spans="1:34" ht="37.5" hidden="1" x14ac:dyDescent="0.35">
      <c r="A99" s="43" t="s">
        <v>370</v>
      </c>
      <c r="B99" s="44" t="s">
        <v>371</v>
      </c>
      <c r="C99" s="45" t="s">
        <v>372</v>
      </c>
      <c r="D99" s="44" t="s">
        <v>373</v>
      </c>
      <c r="E99" s="45">
        <v>110</v>
      </c>
      <c r="F99" s="44" t="s">
        <v>379</v>
      </c>
      <c r="G99" s="45" t="s">
        <v>41</v>
      </c>
      <c r="H99" s="45">
        <v>2020</v>
      </c>
      <c r="I99" s="45">
        <v>0</v>
      </c>
      <c r="J99" s="45">
        <v>2030</v>
      </c>
      <c r="K99" s="45" t="s">
        <v>380</v>
      </c>
      <c r="L99" s="45" t="s">
        <v>82</v>
      </c>
      <c r="M99" s="45" t="s">
        <v>83</v>
      </c>
      <c r="N99" s="45" t="s">
        <v>34</v>
      </c>
      <c r="O99" s="45" t="s">
        <v>35</v>
      </c>
      <c r="P99" s="45"/>
      <c r="Q99" s="44"/>
      <c r="R99" s="45" t="s">
        <v>376</v>
      </c>
      <c r="S99" s="45"/>
      <c r="T99" s="45"/>
      <c r="U99" s="45"/>
      <c r="V99" s="45"/>
      <c r="W99" s="45"/>
      <c r="X99" s="45"/>
      <c r="Y99" s="45"/>
      <c r="Z99" s="45"/>
      <c r="AA99" s="44" t="s">
        <v>381</v>
      </c>
      <c r="AB99" s="44" t="s">
        <v>378</v>
      </c>
      <c r="AC99" s="48"/>
      <c r="AD99" s="48" t="str">
        <f>IF(Tabela13[[#This Row],[ID_IPs_associados]]="","",IFERROR(TRIM(INDEX(_xlfn.TEXTSPLIT(Tabela13[[#This Row],[ID_IPs_associados]],"|"),1,1)),""))</f>
        <v>IP010060</v>
      </c>
      <c r="AE99" s="48" t="str">
        <f>IF(Tabela13[[#This Row],[ID_IPs_associados]]="","",IFERROR(TRIM(INDEX(_xlfn.TEXTSPLIT(Tabela13[[#This Row],[ID_IPs_associados]],"|"),1,2)),""))</f>
        <v/>
      </c>
      <c r="AF99" s="48" t="str">
        <f>IF(Tabela13[[#This Row],[ID_IPs_associados]]="","",IFERROR(TRIM(INDEX(_xlfn.TEXTSPLIT(Tabela13[[#This Row],[ID_IPs_associados]],"|"),1,3)),""))</f>
        <v/>
      </c>
      <c r="AG99" s="48" t="str">
        <f>IF(Tabela13[[#This Row],[ID_IPs_associados]]="","",IFERROR(TRIM(INDEX(_xlfn.TEXTSPLIT(Tabela13[[#This Row],[ID_IPs_associados]],"|"),1,4)),""))</f>
        <v/>
      </c>
      <c r="AH99" s="48" t="str">
        <f>IF(Tabela13[[#This Row],[ID_IPs_associados]]="","",IFERROR(TRIM(INDEX(_xlfn.TEXTSPLIT(Tabela13[[#This Row],[ID_IPs_associados]],"|"),1,5)),""))</f>
        <v/>
      </c>
    </row>
    <row r="100" spans="1:34" ht="37.5" hidden="1" x14ac:dyDescent="0.35">
      <c r="A100" s="43" t="s">
        <v>370</v>
      </c>
      <c r="B100" s="44" t="s">
        <v>371</v>
      </c>
      <c r="C100" s="45" t="s">
        <v>372</v>
      </c>
      <c r="D100" s="44" t="s">
        <v>373</v>
      </c>
      <c r="E100" s="45">
        <v>111</v>
      </c>
      <c r="F100" s="44" t="s">
        <v>382</v>
      </c>
      <c r="G100" s="45" t="s">
        <v>41</v>
      </c>
      <c r="H100" s="45">
        <v>2020</v>
      </c>
      <c r="I100" s="45">
        <v>0</v>
      </c>
      <c r="J100" s="45">
        <v>2030</v>
      </c>
      <c r="K100" s="45" t="s">
        <v>383</v>
      </c>
      <c r="L100" s="45" t="s">
        <v>82</v>
      </c>
      <c r="M100" s="45" t="s">
        <v>83</v>
      </c>
      <c r="N100" s="45" t="s">
        <v>34</v>
      </c>
      <c r="O100" s="45" t="s">
        <v>35</v>
      </c>
      <c r="P100" s="45"/>
      <c r="Q100" s="44"/>
      <c r="R100" s="45" t="s">
        <v>376</v>
      </c>
      <c r="S100" s="45"/>
      <c r="T100" s="45"/>
      <c r="U100" s="45"/>
      <c r="V100" s="45"/>
      <c r="W100" s="45"/>
      <c r="X100" s="45"/>
      <c r="Y100" s="45"/>
      <c r="Z100" s="45"/>
      <c r="AA100" s="44" t="s">
        <v>384</v>
      </c>
      <c r="AB100" s="44" t="s">
        <v>378</v>
      </c>
      <c r="AC100" s="48"/>
      <c r="AD100" s="48" t="str">
        <f>IF(Tabela13[[#This Row],[ID_IPs_associados]]="","",IFERROR(TRIM(INDEX(_xlfn.TEXTSPLIT(Tabela13[[#This Row],[ID_IPs_associados]],"|"),1,1)),""))</f>
        <v>IP010060</v>
      </c>
      <c r="AE100" s="48" t="str">
        <f>IF(Tabela13[[#This Row],[ID_IPs_associados]]="","",IFERROR(TRIM(INDEX(_xlfn.TEXTSPLIT(Tabela13[[#This Row],[ID_IPs_associados]],"|"),1,2)),""))</f>
        <v/>
      </c>
      <c r="AF100" s="48" t="str">
        <f>IF(Tabela13[[#This Row],[ID_IPs_associados]]="","",IFERROR(TRIM(INDEX(_xlfn.TEXTSPLIT(Tabela13[[#This Row],[ID_IPs_associados]],"|"),1,3)),""))</f>
        <v/>
      </c>
      <c r="AG100" s="48" t="str">
        <f>IF(Tabela13[[#This Row],[ID_IPs_associados]]="","",IFERROR(TRIM(INDEX(_xlfn.TEXTSPLIT(Tabela13[[#This Row],[ID_IPs_associados]],"|"),1,4)),""))</f>
        <v/>
      </c>
      <c r="AH100" s="48" t="str">
        <f>IF(Tabela13[[#This Row],[ID_IPs_associados]]="","",IFERROR(TRIM(INDEX(_xlfn.TEXTSPLIT(Tabela13[[#This Row],[ID_IPs_associados]],"|"),1,5)),""))</f>
        <v/>
      </c>
    </row>
    <row r="101" spans="1:34" ht="50" hidden="1" x14ac:dyDescent="0.35">
      <c r="A101" s="43" t="s">
        <v>370</v>
      </c>
      <c r="B101" s="44" t="s">
        <v>371</v>
      </c>
      <c r="C101" s="45" t="s">
        <v>372</v>
      </c>
      <c r="D101" s="44" t="s">
        <v>373</v>
      </c>
      <c r="E101" s="45">
        <v>112</v>
      </c>
      <c r="F101" s="44" t="s">
        <v>385</v>
      </c>
      <c r="G101" s="45" t="s">
        <v>41</v>
      </c>
      <c r="H101" s="45">
        <v>2020</v>
      </c>
      <c r="I101" s="45">
        <v>0</v>
      </c>
      <c r="J101" s="45">
        <v>2030</v>
      </c>
      <c r="K101" s="45" t="s">
        <v>386</v>
      </c>
      <c r="L101" s="45" t="s">
        <v>82</v>
      </c>
      <c r="M101" s="45" t="s">
        <v>83</v>
      </c>
      <c r="N101" s="45" t="s">
        <v>34</v>
      </c>
      <c r="O101" s="45" t="s">
        <v>35</v>
      </c>
      <c r="P101" s="45"/>
      <c r="Q101" s="44"/>
      <c r="R101" s="45" t="s">
        <v>376</v>
      </c>
      <c r="S101" s="45"/>
      <c r="T101" s="45"/>
      <c r="U101" s="45"/>
      <c r="V101" s="45"/>
      <c r="W101" s="45"/>
      <c r="X101" s="45"/>
      <c r="Y101" s="45"/>
      <c r="Z101" s="45"/>
      <c r="AA101" s="44" t="s">
        <v>387</v>
      </c>
      <c r="AB101" s="44" t="s">
        <v>378</v>
      </c>
      <c r="AC101" s="48"/>
      <c r="AD101" s="48" t="str">
        <f>IF(Tabela13[[#This Row],[ID_IPs_associados]]="","",IFERROR(TRIM(INDEX(_xlfn.TEXTSPLIT(Tabela13[[#This Row],[ID_IPs_associados]],"|"),1,1)),""))</f>
        <v>IP010060</v>
      </c>
      <c r="AE101" s="48" t="str">
        <f>IF(Tabela13[[#This Row],[ID_IPs_associados]]="","",IFERROR(TRIM(INDEX(_xlfn.TEXTSPLIT(Tabela13[[#This Row],[ID_IPs_associados]],"|"),1,2)),""))</f>
        <v/>
      </c>
      <c r="AF101" s="48" t="str">
        <f>IF(Tabela13[[#This Row],[ID_IPs_associados]]="","",IFERROR(TRIM(INDEX(_xlfn.TEXTSPLIT(Tabela13[[#This Row],[ID_IPs_associados]],"|"),1,3)),""))</f>
        <v/>
      </c>
      <c r="AG101" s="48" t="str">
        <f>IF(Tabela13[[#This Row],[ID_IPs_associados]]="","",IFERROR(TRIM(INDEX(_xlfn.TEXTSPLIT(Tabela13[[#This Row],[ID_IPs_associados]],"|"),1,4)),""))</f>
        <v/>
      </c>
      <c r="AH101" s="48" t="str">
        <f>IF(Tabela13[[#This Row],[ID_IPs_associados]]="","",IFERROR(TRIM(INDEX(_xlfn.TEXTSPLIT(Tabela13[[#This Row],[ID_IPs_associados]],"|"),1,5)),""))</f>
        <v/>
      </c>
    </row>
    <row r="102" spans="1:34" ht="37.5" hidden="1" x14ac:dyDescent="0.35">
      <c r="A102" s="43" t="s">
        <v>370</v>
      </c>
      <c r="B102" s="44" t="s">
        <v>371</v>
      </c>
      <c r="C102" s="45" t="s">
        <v>372</v>
      </c>
      <c r="D102" s="44" t="s">
        <v>373</v>
      </c>
      <c r="E102" s="45">
        <v>113</v>
      </c>
      <c r="F102" s="44" t="s">
        <v>388</v>
      </c>
      <c r="G102" s="45" t="s">
        <v>41</v>
      </c>
      <c r="H102" s="45">
        <v>2020</v>
      </c>
      <c r="I102" s="45">
        <v>0</v>
      </c>
      <c r="J102" s="45">
        <v>2030</v>
      </c>
      <c r="K102" s="45" t="s">
        <v>389</v>
      </c>
      <c r="L102" s="45" t="s">
        <v>82</v>
      </c>
      <c r="M102" s="45" t="s">
        <v>83</v>
      </c>
      <c r="N102" s="45" t="s">
        <v>34</v>
      </c>
      <c r="O102" s="45" t="s">
        <v>35</v>
      </c>
      <c r="P102" s="45"/>
      <c r="Q102" s="47"/>
      <c r="R102" s="45" t="s">
        <v>376</v>
      </c>
      <c r="S102" s="45"/>
      <c r="T102" s="45"/>
      <c r="U102" s="45"/>
      <c r="V102" s="45"/>
      <c r="W102" s="45"/>
      <c r="X102" s="45"/>
      <c r="Y102" s="45"/>
      <c r="Z102" s="45"/>
      <c r="AA102" s="44" t="s">
        <v>390</v>
      </c>
      <c r="AB102" s="44" t="s">
        <v>378</v>
      </c>
      <c r="AC102" s="48"/>
      <c r="AD102" s="48" t="str">
        <f>IF(Tabela13[[#This Row],[ID_IPs_associados]]="","",IFERROR(TRIM(INDEX(_xlfn.TEXTSPLIT(Tabela13[[#This Row],[ID_IPs_associados]],"|"),1,1)),""))</f>
        <v>IP010060</v>
      </c>
      <c r="AE102" s="48" t="str">
        <f>IF(Tabela13[[#This Row],[ID_IPs_associados]]="","",IFERROR(TRIM(INDEX(_xlfn.TEXTSPLIT(Tabela13[[#This Row],[ID_IPs_associados]],"|"),1,2)),""))</f>
        <v/>
      </c>
      <c r="AF102" s="48" t="str">
        <f>IF(Tabela13[[#This Row],[ID_IPs_associados]]="","",IFERROR(TRIM(INDEX(_xlfn.TEXTSPLIT(Tabela13[[#This Row],[ID_IPs_associados]],"|"),1,3)),""))</f>
        <v/>
      </c>
      <c r="AG102" s="48" t="str">
        <f>IF(Tabela13[[#This Row],[ID_IPs_associados]]="","",IFERROR(TRIM(INDEX(_xlfn.TEXTSPLIT(Tabela13[[#This Row],[ID_IPs_associados]],"|"),1,4)),""))</f>
        <v/>
      </c>
      <c r="AH102" s="48" t="str">
        <f>IF(Tabela13[[#This Row],[ID_IPs_associados]]="","",IFERROR(TRIM(INDEX(_xlfn.TEXTSPLIT(Tabela13[[#This Row],[ID_IPs_associados]],"|"),1,5)),""))</f>
        <v/>
      </c>
    </row>
    <row r="103" spans="1:34" ht="100" hidden="1" x14ac:dyDescent="0.35">
      <c r="A103" s="43" t="s">
        <v>370</v>
      </c>
      <c r="B103" s="44" t="s">
        <v>371</v>
      </c>
      <c r="C103" s="45" t="s">
        <v>391</v>
      </c>
      <c r="D103" s="44" t="s">
        <v>392</v>
      </c>
      <c r="E103" s="45">
        <v>114</v>
      </c>
      <c r="F103" s="44" t="s">
        <v>393</v>
      </c>
      <c r="G103" s="45" t="s">
        <v>394</v>
      </c>
      <c r="H103" s="45">
        <v>2020</v>
      </c>
      <c r="I103" s="45">
        <v>0</v>
      </c>
      <c r="J103" s="45">
        <v>2030</v>
      </c>
      <c r="K103" s="45" t="s">
        <v>395</v>
      </c>
      <c r="L103" s="45" t="s">
        <v>82</v>
      </c>
      <c r="M103" s="45" t="s">
        <v>83</v>
      </c>
      <c r="N103" s="45" t="s">
        <v>34</v>
      </c>
      <c r="O103" s="45" t="s">
        <v>35</v>
      </c>
      <c r="P103" s="45"/>
      <c r="Q103" s="47"/>
      <c r="R103" s="45" t="s">
        <v>376</v>
      </c>
      <c r="S103" s="45"/>
      <c r="T103" s="45"/>
      <c r="U103" s="45"/>
      <c r="V103" s="45"/>
      <c r="W103" s="45"/>
      <c r="X103" s="45"/>
      <c r="Y103" s="45"/>
      <c r="Z103" s="45"/>
      <c r="AA103" s="44" t="s">
        <v>396</v>
      </c>
      <c r="AB103" s="44" t="s">
        <v>378</v>
      </c>
      <c r="AC103" s="48"/>
      <c r="AD103" s="48" t="str">
        <f>IF(Tabela13[[#This Row],[ID_IPs_associados]]="","",IFERROR(TRIM(INDEX(_xlfn.TEXTSPLIT(Tabela13[[#This Row],[ID_IPs_associados]],"|"),1,1)),""))</f>
        <v>IP010060</v>
      </c>
      <c r="AE103" s="48" t="str">
        <f>IF(Tabela13[[#This Row],[ID_IPs_associados]]="","",IFERROR(TRIM(INDEX(_xlfn.TEXTSPLIT(Tabela13[[#This Row],[ID_IPs_associados]],"|"),1,2)),""))</f>
        <v>IP250070</v>
      </c>
      <c r="AF103" s="48" t="str">
        <f>IF(Tabela13[[#This Row],[ID_IPs_associados]]="","",IFERROR(TRIM(INDEX(_xlfn.TEXTSPLIT(Tabela13[[#This Row],[ID_IPs_associados]],"|"),1,3)),""))</f>
        <v/>
      </c>
      <c r="AG103" s="48" t="str">
        <f>IF(Tabela13[[#This Row],[ID_IPs_associados]]="","",IFERROR(TRIM(INDEX(_xlfn.TEXTSPLIT(Tabela13[[#This Row],[ID_IPs_associados]],"|"),1,4)),""))</f>
        <v/>
      </c>
      <c r="AH103" s="48" t="str">
        <f>IF(Tabela13[[#This Row],[ID_IPs_associados]]="","",IFERROR(TRIM(INDEX(_xlfn.TEXTSPLIT(Tabela13[[#This Row],[ID_IPs_associados]],"|"),1,5)),""))</f>
        <v/>
      </c>
    </row>
    <row r="104" spans="1:34" ht="50" hidden="1" x14ac:dyDescent="0.35">
      <c r="A104" s="43" t="s">
        <v>397</v>
      </c>
      <c r="B104" s="44" t="s">
        <v>398</v>
      </c>
      <c r="C104" s="45"/>
      <c r="D104" s="44"/>
      <c r="E104" s="45">
        <v>115</v>
      </c>
      <c r="F104" s="44" t="s">
        <v>399</v>
      </c>
      <c r="G104" s="45" t="s">
        <v>41</v>
      </c>
      <c r="H104" s="45" t="s">
        <v>126</v>
      </c>
      <c r="I104" s="45" t="s">
        <v>126</v>
      </c>
      <c r="J104" s="45">
        <v>2030</v>
      </c>
      <c r="K104" s="45">
        <v>100</v>
      </c>
      <c r="L104" s="45" t="s">
        <v>400</v>
      </c>
      <c r="M104" s="45" t="s">
        <v>401</v>
      </c>
      <c r="N104" s="45" t="s">
        <v>34</v>
      </c>
      <c r="O104" s="45" t="s">
        <v>35</v>
      </c>
      <c r="P104" s="45"/>
      <c r="Q104" s="47"/>
      <c r="R104" s="45" t="s">
        <v>402</v>
      </c>
      <c r="S104" s="45" t="s">
        <v>403</v>
      </c>
      <c r="T104" s="45" t="s">
        <v>404</v>
      </c>
      <c r="U104" s="45"/>
      <c r="V104" s="45"/>
      <c r="W104" s="45"/>
      <c r="X104" s="45"/>
      <c r="Y104" s="45"/>
      <c r="Z104" s="45"/>
      <c r="AA104" s="44" t="s">
        <v>1314</v>
      </c>
      <c r="AB104" s="44" t="s">
        <v>1315</v>
      </c>
      <c r="AC104" s="44"/>
      <c r="AD104" s="48" t="str">
        <f>IF(Tabela13[[#This Row],[ID_IPs_associados]]="","",IFERROR(TRIM(INDEX(_xlfn.TEXTSPLIT(Tabela13[[#This Row],[ID_IPs_associados]],"|"),1,1)),""))</f>
        <v/>
      </c>
      <c r="AE104" s="48" t="str">
        <f>IF(Tabela13[[#This Row],[ID_IPs_associados]]="","",IFERROR(TRIM(INDEX(_xlfn.TEXTSPLIT(Tabela13[[#This Row],[ID_IPs_associados]],"|"),1,2)),""))</f>
        <v/>
      </c>
      <c r="AF104" s="48" t="str">
        <f>IF(Tabela13[[#This Row],[ID_IPs_associados]]="","",IFERROR(TRIM(INDEX(_xlfn.TEXTSPLIT(Tabela13[[#This Row],[ID_IPs_associados]],"|"),1,3)),""))</f>
        <v/>
      </c>
      <c r="AG104" s="48" t="str">
        <f>IF(Tabela13[[#This Row],[ID_IPs_associados]]="","",IFERROR(TRIM(INDEX(_xlfn.TEXTSPLIT(Tabela13[[#This Row],[ID_IPs_associados]],"|"),1,4)),""))</f>
        <v/>
      </c>
      <c r="AH104" s="48" t="str">
        <f>IF(Tabela13[[#This Row],[ID_IPs_associados]]="","",IFERROR(TRIM(INDEX(_xlfn.TEXTSPLIT(Tabela13[[#This Row],[ID_IPs_associados]],"|"),1,5)),""))</f>
        <v/>
      </c>
    </row>
    <row r="105" spans="1:34" ht="37.5" hidden="1" x14ac:dyDescent="0.35">
      <c r="A105" s="43" t="s">
        <v>397</v>
      </c>
      <c r="B105" s="44" t="s">
        <v>398</v>
      </c>
      <c r="C105" s="45"/>
      <c r="D105" s="44"/>
      <c r="E105" s="45">
        <v>116</v>
      </c>
      <c r="F105" s="44" t="s">
        <v>405</v>
      </c>
      <c r="G105" s="45" t="s">
        <v>101</v>
      </c>
      <c r="H105" s="45" t="s">
        <v>406</v>
      </c>
      <c r="I105" s="45">
        <v>59</v>
      </c>
      <c r="J105" s="45">
        <v>2030</v>
      </c>
      <c r="K105" s="56">
        <v>64.900000000000006</v>
      </c>
      <c r="L105" s="45" t="s">
        <v>281</v>
      </c>
      <c r="M105" s="45" t="s">
        <v>112</v>
      </c>
      <c r="N105" s="45" t="s">
        <v>34</v>
      </c>
      <c r="O105" s="45" t="s">
        <v>35</v>
      </c>
      <c r="P105" s="45"/>
      <c r="Q105" s="47"/>
      <c r="R105" s="45" t="s">
        <v>112</v>
      </c>
      <c r="S105" s="45"/>
      <c r="T105" s="45"/>
      <c r="U105" s="45"/>
      <c r="V105" s="45"/>
      <c r="W105" s="45"/>
      <c r="X105" s="45"/>
      <c r="Y105" s="45"/>
      <c r="Z105" s="45"/>
      <c r="AA105" s="44" t="s">
        <v>1316</v>
      </c>
      <c r="AB105" s="44" t="s">
        <v>1319</v>
      </c>
      <c r="AC105" s="44"/>
      <c r="AD105" s="48" t="str">
        <f>IF(Tabela13[[#This Row],[ID_IPs_associados]]="","",IFERROR(TRIM(INDEX(_xlfn.TEXTSPLIT(Tabela13[[#This Row],[ID_IPs_associados]],"|"),1,1)),""))</f>
        <v/>
      </c>
      <c r="AE105" s="48" t="str">
        <f>IF(Tabela13[[#This Row],[ID_IPs_associados]]="","",IFERROR(TRIM(INDEX(_xlfn.TEXTSPLIT(Tabela13[[#This Row],[ID_IPs_associados]],"|"),1,2)),""))</f>
        <v/>
      </c>
      <c r="AF105" s="48" t="str">
        <f>IF(Tabela13[[#This Row],[ID_IPs_associados]]="","",IFERROR(TRIM(INDEX(_xlfn.TEXTSPLIT(Tabela13[[#This Row],[ID_IPs_associados]],"|"),1,3)),""))</f>
        <v/>
      </c>
      <c r="AG105" s="48" t="str">
        <f>IF(Tabela13[[#This Row],[ID_IPs_associados]]="","",IFERROR(TRIM(INDEX(_xlfn.TEXTSPLIT(Tabela13[[#This Row],[ID_IPs_associados]],"|"),1,4)),""))</f>
        <v/>
      </c>
      <c r="AH105" s="48" t="str">
        <f>IF(Tabela13[[#This Row],[ID_IPs_associados]]="","",IFERROR(TRIM(INDEX(_xlfn.TEXTSPLIT(Tabela13[[#This Row],[ID_IPs_associados]],"|"),1,5)),""))</f>
        <v/>
      </c>
    </row>
    <row r="106" spans="1:34" ht="37.5" hidden="1" x14ac:dyDescent="0.35">
      <c r="A106" s="43" t="s">
        <v>397</v>
      </c>
      <c r="B106" s="44" t="s">
        <v>398</v>
      </c>
      <c r="C106" s="45"/>
      <c r="D106" s="44"/>
      <c r="E106" s="45">
        <v>117</v>
      </c>
      <c r="F106" s="44" t="s">
        <v>407</v>
      </c>
      <c r="G106" s="45" t="s">
        <v>41</v>
      </c>
      <c r="H106" s="45" t="s">
        <v>126</v>
      </c>
      <c r="I106" s="45" t="s">
        <v>126</v>
      </c>
      <c r="J106" s="45">
        <v>2030</v>
      </c>
      <c r="K106" s="45">
        <v>100</v>
      </c>
      <c r="L106" s="45" t="s">
        <v>400</v>
      </c>
      <c r="M106" s="45" t="s">
        <v>401</v>
      </c>
      <c r="N106" s="45" t="s">
        <v>34</v>
      </c>
      <c r="O106" s="45" t="s">
        <v>35</v>
      </c>
      <c r="P106" s="45"/>
      <c r="Q106" s="47"/>
      <c r="R106" s="45" t="s">
        <v>402</v>
      </c>
      <c r="S106" s="45"/>
      <c r="T106" s="45"/>
      <c r="U106" s="45"/>
      <c r="V106" s="45"/>
      <c r="W106" s="45"/>
      <c r="X106" s="45"/>
      <c r="Y106" s="45"/>
      <c r="Z106" s="45"/>
      <c r="AA106" s="44" t="s">
        <v>1317</v>
      </c>
      <c r="AB106" s="44" t="s">
        <v>1318</v>
      </c>
      <c r="AC106" s="44"/>
      <c r="AD106" s="48" t="str">
        <f>IF(Tabela13[[#This Row],[ID_IPs_associados]]="","",IFERROR(TRIM(INDEX(_xlfn.TEXTSPLIT(Tabela13[[#This Row],[ID_IPs_associados]],"|"),1,1)),""))</f>
        <v/>
      </c>
      <c r="AE106" s="48" t="str">
        <f>IF(Tabela13[[#This Row],[ID_IPs_associados]]="","",IFERROR(TRIM(INDEX(_xlfn.TEXTSPLIT(Tabela13[[#This Row],[ID_IPs_associados]],"|"),1,2)),""))</f>
        <v/>
      </c>
      <c r="AF106" s="48" t="str">
        <f>IF(Tabela13[[#This Row],[ID_IPs_associados]]="","",IFERROR(TRIM(INDEX(_xlfn.TEXTSPLIT(Tabela13[[#This Row],[ID_IPs_associados]],"|"),1,3)),""))</f>
        <v/>
      </c>
      <c r="AG106" s="48" t="str">
        <f>IF(Tabela13[[#This Row],[ID_IPs_associados]]="","",IFERROR(TRIM(INDEX(_xlfn.TEXTSPLIT(Tabela13[[#This Row],[ID_IPs_associados]],"|"),1,4)),""))</f>
        <v/>
      </c>
      <c r="AH106" s="48" t="str">
        <f>IF(Tabela13[[#This Row],[ID_IPs_associados]]="","",IFERROR(TRIM(INDEX(_xlfn.TEXTSPLIT(Tabela13[[#This Row],[ID_IPs_associados]],"|"),1,5)),""))</f>
        <v/>
      </c>
    </row>
    <row r="107" spans="1:34" ht="37.5" hidden="1" x14ac:dyDescent="0.35">
      <c r="A107" s="43" t="s">
        <v>397</v>
      </c>
      <c r="B107" s="44" t="s">
        <v>398</v>
      </c>
      <c r="C107" s="45"/>
      <c r="D107" s="44"/>
      <c r="E107" s="45">
        <v>118</v>
      </c>
      <c r="F107" s="44" t="s">
        <v>408</v>
      </c>
      <c r="G107" s="45" t="s">
        <v>1015</v>
      </c>
      <c r="H107" s="45">
        <v>2021</v>
      </c>
      <c r="I107" s="49">
        <v>166530.79999999999</v>
      </c>
      <c r="J107" s="45">
        <v>2030</v>
      </c>
      <c r="K107" s="45">
        <v>30</v>
      </c>
      <c r="L107" s="45" t="s">
        <v>400</v>
      </c>
      <c r="M107" s="45" t="s">
        <v>69</v>
      </c>
      <c r="N107" s="45" t="s">
        <v>34</v>
      </c>
      <c r="O107" s="45" t="s">
        <v>35</v>
      </c>
      <c r="P107" s="45"/>
      <c r="Q107" s="47" t="s">
        <v>183</v>
      </c>
      <c r="R107" s="45" t="s">
        <v>70</v>
      </c>
      <c r="S107" s="45"/>
      <c r="T107" s="45"/>
      <c r="U107" s="45"/>
      <c r="V107" s="45"/>
      <c r="W107" s="45"/>
      <c r="X107" s="45"/>
      <c r="Y107" s="45"/>
      <c r="Z107" s="45"/>
      <c r="AA107" s="44" t="s">
        <v>1320</v>
      </c>
      <c r="AB107" s="44" t="s">
        <v>154</v>
      </c>
      <c r="AC107" s="44"/>
      <c r="AD107" s="48" t="str">
        <f>IF(Tabela13[[#This Row],[ID_IPs_associados]]="","",IFERROR(TRIM(INDEX(_xlfn.TEXTSPLIT(Tabela13[[#This Row],[ID_IPs_associados]],"|"),1,1)),""))</f>
        <v/>
      </c>
      <c r="AE107" s="48" t="str">
        <f>IF(Tabela13[[#This Row],[ID_IPs_associados]]="","",IFERROR(TRIM(INDEX(_xlfn.TEXTSPLIT(Tabela13[[#This Row],[ID_IPs_associados]],"|"),1,2)),""))</f>
        <v/>
      </c>
      <c r="AF107" s="48" t="str">
        <f>IF(Tabela13[[#This Row],[ID_IPs_associados]]="","",IFERROR(TRIM(INDEX(_xlfn.TEXTSPLIT(Tabela13[[#This Row],[ID_IPs_associados]],"|"),1,3)),""))</f>
        <v/>
      </c>
      <c r="AG107" s="48" t="str">
        <f>IF(Tabela13[[#This Row],[ID_IPs_associados]]="","",IFERROR(TRIM(INDEX(_xlfn.TEXTSPLIT(Tabela13[[#This Row],[ID_IPs_associados]],"|"),1,4)),""))</f>
        <v/>
      </c>
      <c r="AH107" s="48" t="str">
        <f>IF(Tabela13[[#This Row],[ID_IPs_associados]]="","",IFERROR(TRIM(INDEX(_xlfn.TEXTSPLIT(Tabela13[[#This Row],[ID_IPs_associados]],"|"),1,5)),""))</f>
        <v/>
      </c>
    </row>
    <row r="108" spans="1:34" ht="62.5" hidden="1" x14ac:dyDescent="0.35">
      <c r="A108" s="43" t="s">
        <v>397</v>
      </c>
      <c r="B108" s="44" t="s">
        <v>398</v>
      </c>
      <c r="C108" s="45"/>
      <c r="D108" s="44"/>
      <c r="E108" s="45">
        <v>119</v>
      </c>
      <c r="F108" s="44" t="s">
        <v>409</v>
      </c>
      <c r="G108" s="45" t="s">
        <v>30</v>
      </c>
      <c r="H108" s="45">
        <v>2021</v>
      </c>
      <c r="I108" s="45">
        <v>101.6</v>
      </c>
      <c r="J108" s="45">
        <v>2030</v>
      </c>
      <c r="K108" s="49">
        <v>108</v>
      </c>
      <c r="L108" s="45" t="s">
        <v>400</v>
      </c>
      <c r="M108" s="45" t="s">
        <v>69</v>
      </c>
      <c r="N108" s="45" t="s">
        <v>34</v>
      </c>
      <c r="O108" s="45" t="s">
        <v>35</v>
      </c>
      <c r="P108" s="45"/>
      <c r="Q108" s="47" t="s">
        <v>1354</v>
      </c>
      <c r="R108" s="45" t="s">
        <v>70</v>
      </c>
      <c r="S108" s="45"/>
      <c r="T108" s="45" t="s">
        <v>410</v>
      </c>
      <c r="U108" s="45"/>
      <c r="V108" s="45"/>
      <c r="W108" s="45"/>
      <c r="X108" s="45"/>
      <c r="Y108" s="45"/>
      <c r="Z108" s="45"/>
      <c r="AA108" s="44" t="s">
        <v>1360</v>
      </c>
      <c r="AB108" s="44" t="s">
        <v>154</v>
      </c>
      <c r="AC108" s="44"/>
      <c r="AD108" s="48" t="str">
        <f>IF(Tabela13[[#This Row],[ID_IPs_associados]]="","",IFERROR(TRIM(INDEX(_xlfn.TEXTSPLIT(Tabela13[[#This Row],[ID_IPs_associados]],"|"),1,1)),""))</f>
        <v/>
      </c>
      <c r="AE108" s="48" t="str">
        <f>IF(Tabela13[[#This Row],[ID_IPs_associados]]="","",IFERROR(TRIM(INDEX(_xlfn.TEXTSPLIT(Tabela13[[#This Row],[ID_IPs_associados]],"|"),1,2)),""))</f>
        <v/>
      </c>
      <c r="AF108" s="48" t="str">
        <f>IF(Tabela13[[#This Row],[ID_IPs_associados]]="","",IFERROR(TRIM(INDEX(_xlfn.TEXTSPLIT(Tabela13[[#This Row],[ID_IPs_associados]],"|"),1,3)),""))</f>
        <v/>
      </c>
      <c r="AG108" s="48" t="str">
        <f>IF(Tabela13[[#This Row],[ID_IPs_associados]]="","",IFERROR(TRIM(INDEX(_xlfn.TEXTSPLIT(Tabela13[[#This Row],[ID_IPs_associados]],"|"),1,4)),""))</f>
        <v/>
      </c>
      <c r="AH108" s="48" t="str">
        <f>IF(Tabela13[[#This Row],[ID_IPs_associados]]="","",IFERROR(TRIM(INDEX(_xlfn.TEXTSPLIT(Tabela13[[#This Row],[ID_IPs_associados]],"|"),1,5)),""))</f>
        <v/>
      </c>
    </row>
    <row r="109" spans="1:34" ht="37.5" hidden="1" x14ac:dyDescent="0.35">
      <c r="A109" s="43" t="s">
        <v>397</v>
      </c>
      <c r="B109" s="44" t="s">
        <v>398</v>
      </c>
      <c r="C109" s="45"/>
      <c r="D109" s="44"/>
      <c r="E109" s="45">
        <v>120</v>
      </c>
      <c r="F109" s="44" t="s">
        <v>411</v>
      </c>
      <c r="G109" s="45" t="s">
        <v>49</v>
      </c>
      <c r="H109" s="45">
        <v>2018</v>
      </c>
      <c r="I109" s="49">
        <v>7177</v>
      </c>
      <c r="J109" s="45">
        <v>2030</v>
      </c>
      <c r="K109" s="49">
        <v>9330.1</v>
      </c>
      <c r="L109" s="45" t="s">
        <v>400</v>
      </c>
      <c r="M109" s="45" t="s">
        <v>69</v>
      </c>
      <c r="N109" s="45" t="s">
        <v>34</v>
      </c>
      <c r="O109" s="45" t="s">
        <v>35</v>
      </c>
      <c r="P109" s="45"/>
      <c r="Q109" s="47"/>
      <c r="R109" s="45" t="s">
        <v>412</v>
      </c>
      <c r="S109" s="45"/>
      <c r="T109" s="45"/>
      <c r="U109" s="45"/>
      <c r="V109" s="45"/>
      <c r="W109" s="45"/>
      <c r="X109" s="45"/>
      <c r="Y109" s="45"/>
      <c r="Z109" s="45"/>
      <c r="AA109" s="44" t="s">
        <v>1321</v>
      </c>
      <c r="AB109" s="44" t="s">
        <v>154</v>
      </c>
      <c r="AC109" s="44"/>
      <c r="AD109" s="48" t="str">
        <f>IF(Tabela13[[#This Row],[ID_IPs_associados]]="","",IFERROR(TRIM(INDEX(_xlfn.TEXTSPLIT(Tabela13[[#This Row],[ID_IPs_associados]],"|"),1,1)),""))</f>
        <v/>
      </c>
      <c r="AE109" s="48" t="str">
        <f>IF(Tabela13[[#This Row],[ID_IPs_associados]]="","",IFERROR(TRIM(INDEX(_xlfn.TEXTSPLIT(Tabela13[[#This Row],[ID_IPs_associados]],"|"),1,2)),""))</f>
        <v/>
      </c>
      <c r="AF109" s="48" t="str">
        <f>IF(Tabela13[[#This Row],[ID_IPs_associados]]="","",IFERROR(TRIM(INDEX(_xlfn.TEXTSPLIT(Tabela13[[#This Row],[ID_IPs_associados]],"|"),1,3)),""))</f>
        <v/>
      </c>
      <c r="AG109" s="48" t="str">
        <f>IF(Tabela13[[#This Row],[ID_IPs_associados]]="","",IFERROR(TRIM(INDEX(_xlfn.TEXTSPLIT(Tabela13[[#This Row],[ID_IPs_associados]],"|"),1,4)),""))</f>
        <v/>
      </c>
      <c r="AH109" s="48" t="str">
        <f>IF(Tabela13[[#This Row],[ID_IPs_associados]]="","",IFERROR(TRIM(INDEX(_xlfn.TEXTSPLIT(Tabela13[[#This Row],[ID_IPs_associados]],"|"),1,5)),""))</f>
        <v/>
      </c>
    </row>
    <row r="110" spans="1:34" ht="37.5" hidden="1" x14ac:dyDescent="0.35">
      <c r="A110" s="43" t="s">
        <v>397</v>
      </c>
      <c r="B110" s="44" t="s">
        <v>398</v>
      </c>
      <c r="C110" s="45"/>
      <c r="D110" s="44"/>
      <c r="E110" s="45">
        <v>121</v>
      </c>
      <c r="F110" s="44" t="s">
        <v>413</v>
      </c>
      <c r="G110" s="45" t="s">
        <v>41</v>
      </c>
      <c r="H110" s="45">
        <v>2018</v>
      </c>
      <c r="I110" s="45">
        <v>5.4</v>
      </c>
      <c r="J110" s="45">
        <v>2030</v>
      </c>
      <c r="K110" s="45">
        <v>7</v>
      </c>
      <c r="L110" s="45" t="s">
        <v>400</v>
      </c>
      <c r="M110" s="45" t="s">
        <v>69</v>
      </c>
      <c r="N110" s="45" t="s">
        <v>34</v>
      </c>
      <c r="O110" s="45" t="s">
        <v>35</v>
      </c>
      <c r="P110" s="45"/>
      <c r="Q110" s="47"/>
      <c r="R110" s="45" t="s">
        <v>412</v>
      </c>
      <c r="S110" s="45"/>
      <c r="T110" s="45"/>
      <c r="U110" s="45"/>
      <c r="V110" s="45"/>
      <c r="W110" s="45"/>
      <c r="X110" s="45"/>
      <c r="Y110" s="45"/>
      <c r="Z110" s="45"/>
      <c r="AA110" s="44" t="s">
        <v>1322</v>
      </c>
      <c r="AB110" s="44" t="s">
        <v>154</v>
      </c>
      <c r="AC110" s="44"/>
      <c r="AD110" s="48" t="str">
        <f>IF(Tabela13[[#This Row],[ID_IPs_associados]]="","",IFERROR(TRIM(INDEX(_xlfn.TEXTSPLIT(Tabela13[[#This Row],[ID_IPs_associados]],"|"),1,1)),""))</f>
        <v/>
      </c>
      <c r="AE110" s="48" t="str">
        <f>IF(Tabela13[[#This Row],[ID_IPs_associados]]="","",IFERROR(TRIM(INDEX(_xlfn.TEXTSPLIT(Tabela13[[#This Row],[ID_IPs_associados]],"|"),1,2)),""))</f>
        <v/>
      </c>
      <c r="AF110" s="48" t="str">
        <f>IF(Tabela13[[#This Row],[ID_IPs_associados]]="","",IFERROR(TRIM(INDEX(_xlfn.TEXTSPLIT(Tabela13[[#This Row],[ID_IPs_associados]],"|"),1,3)),""))</f>
        <v/>
      </c>
      <c r="AG110" s="48" t="str">
        <f>IF(Tabela13[[#This Row],[ID_IPs_associados]]="","",IFERROR(TRIM(INDEX(_xlfn.TEXTSPLIT(Tabela13[[#This Row],[ID_IPs_associados]],"|"),1,4)),""))</f>
        <v/>
      </c>
      <c r="AH110" s="48" t="str">
        <f>IF(Tabela13[[#This Row],[ID_IPs_associados]]="","",IFERROR(TRIM(INDEX(_xlfn.TEXTSPLIT(Tabela13[[#This Row],[ID_IPs_associados]],"|"),1,5)),""))</f>
        <v/>
      </c>
    </row>
    <row r="111" spans="1:34" ht="50" hidden="1" x14ac:dyDescent="0.35">
      <c r="A111" s="43" t="s">
        <v>397</v>
      </c>
      <c r="B111" s="44" t="s">
        <v>398</v>
      </c>
      <c r="C111" s="45"/>
      <c r="D111" s="44"/>
      <c r="E111" s="45">
        <v>122</v>
      </c>
      <c r="F111" s="44" t="s">
        <v>414</v>
      </c>
      <c r="G111" s="45" t="s">
        <v>415</v>
      </c>
      <c r="H111" s="45">
        <v>2021</v>
      </c>
      <c r="I111" s="45">
        <v>25.42</v>
      </c>
      <c r="J111" s="45">
        <v>2030</v>
      </c>
      <c r="K111" s="56" t="s">
        <v>416</v>
      </c>
      <c r="L111" s="45" t="s">
        <v>82</v>
      </c>
      <c r="M111" s="45" t="s">
        <v>83</v>
      </c>
      <c r="N111" s="45" t="s">
        <v>273</v>
      </c>
      <c r="O111" s="45" t="s">
        <v>274</v>
      </c>
      <c r="P111" s="45"/>
      <c r="Q111" s="47" t="s">
        <v>417</v>
      </c>
      <c r="R111" s="45" t="s">
        <v>376</v>
      </c>
      <c r="S111" s="47"/>
      <c r="T111" s="47"/>
      <c r="U111" s="45"/>
      <c r="V111" s="45"/>
      <c r="W111" s="45"/>
      <c r="X111" s="45"/>
      <c r="Y111" s="45"/>
      <c r="Z111" s="45"/>
      <c r="AA111" s="44" t="s">
        <v>1323</v>
      </c>
      <c r="AB111" s="44" t="s">
        <v>1324</v>
      </c>
      <c r="AC111" s="47"/>
      <c r="AD111" s="48" t="str">
        <f>IF(Tabela13[[#This Row],[ID_IPs_associados]]="","",IFERROR(TRIM(INDEX(_xlfn.TEXTSPLIT(Tabela13[[#This Row],[ID_IPs_associados]],"|"),1,1)),""))</f>
        <v/>
      </c>
      <c r="AE111" s="48" t="str">
        <f>IF(Tabela13[[#This Row],[ID_IPs_associados]]="","",IFERROR(TRIM(INDEX(_xlfn.TEXTSPLIT(Tabela13[[#This Row],[ID_IPs_associados]],"|"),1,2)),""))</f>
        <v/>
      </c>
      <c r="AF111" s="48" t="str">
        <f>IF(Tabela13[[#This Row],[ID_IPs_associados]]="","",IFERROR(TRIM(INDEX(_xlfn.TEXTSPLIT(Tabela13[[#This Row],[ID_IPs_associados]],"|"),1,3)),""))</f>
        <v/>
      </c>
      <c r="AG111" s="48" t="str">
        <f>IF(Tabela13[[#This Row],[ID_IPs_associados]]="","",IFERROR(TRIM(INDEX(_xlfn.TEXTSPLIT(Tabela13[[#This Row],[ID_IPs_associados]],"|"),1,4)),""))</f>
        <v/>
      </c>
      <c r="AH111" s="48" t="str">
        <f>IF(Tabela13[[#This Row],[ID_IPs_associados]]="","",IFERROR(TRIM(INDEX(_xlfn.TEXTSPLIT(Tabela13[[#This Row],[ID_IPs_associados]],"|"),1,5)),""))</f>
        <v/>
      </c>
    </row>
    <row r="112" spans="1:34" ht="37.5" hidden="1" x14ac:dyDescent="0.35">
      <c r="A112" s="43" t="s">
        <v>397</v>
      </c>
      <c r="B112" s="44" t="s">
        <v>398</v>
      </c>
      <c r="C112" s="45"/>
      <c r="D112" s="44"/>
      <c r="E112" s="45">
        <v>123</v>
      </c>
      <c r="F112" s="44" t="s">
        <v>418</v>
      </c>
      <c r="G112" s="45" t="s">
        <v>419</v>
      </c>
      <c r="H112" s="45">
        <v>2005</v>
      </c>
      <c r="I112" s="56">
        <v>1258.5</v>
      </c>
      <c r="J112" s="45">
        <v>2030</v>
      </c>
      <c r="K112" s="49">
        <v>1044.5550000000001</v>
      </c>
      <c r="L112" s="45" t="s">
        <v>159</v>
      </c>
      <c r="M112" s="45" t="s">
        <v>421</v>
      </c>
      <c r="N112" s="45" t="s">
        <v>34</v>
      </c>
      <c r="O112" s="45" t="s">
        <v>35</v>
      </c>
      <c r="P112" s="45"/>
      <c r="Q112" s="47" t="s">
        <v>1344</v>
      </c>
      <c r="R112" s="45" t="s">
        <v>422</v>
      </c>
      <c r="S112" s="45"/>
      <c r="T112" s="45"/>
      <c r="U112" s="45"/>
      <c r="V112" s="45"/>
      <c r="W112" s="45"/>
      <c r="X112" s="45"/>
      <c r="Y112" s="45"/>
      <c r="Z112" s="45"/>
      <c r="AA112" s="44" t="s">
        <v>1325</v>
      </c>
      <c r="AB112" s="44" t="s">
        <v>154</v>
      </c>
      <c r="AC112" s="44"/>
      <c r="AD112" s="48" t="str">
        <f>IF(Tabela13[[#This Row],[ID_IPs_associados]]="","",IFERROR(TRIM(INDEX(_xlfn.TEXTSPLIT(Tabela13[[#This Row],[ID_IPs_associados]],"|"),1,1)),""))</f>
        <v/>
      </c>
      <c r="AE112" s="48" t="str">
        <f>IF(Tabela13[[#This Row],[ID_IPs_associados]]="","",IFERROR(TRIM(INDEX(_xlfn.TEXTSPLIT(Tabela13[[#This Row],[ID_IPs_associados]],"|"),1,2)),""))</f>
        <v/>
      </c>
      <c r="AF112" s="48" t="str">
        <f>IF(Tabela13[[#This Row],[ID_IPs_associados]]="","",IFERROR(TRIM(INDEX(_xlfn.TEXTSPLIT(Tabela13[[#This Row],[ID_IPs_associados]],"|"),1,3)),""))</f>
        <v/>
      </c>
      <c r="AG112" s="48" t="str">
        <f>IF(Tabela13[[#This Row],[ID_IPs_associados]]="","",IFERROR(TRIM(INDEX(_xlfn.TEXTSPLIT(Tabela13[[#This Row],[ID_IPs_associados]],"|"),1,4)),""))</f>
        <v/>
      </c>
      <c r="AH112" s="48" t="str">
        <f>IF(Tabela13[[#This Row],[ID_IPs_associados]]="","",IFERROR(TRIM(INDEX(_xlfn.TEXTSPLIT(Tabela13[[#This Row],[ID_IPs_associados]],"|"),1,5)),""))</f>
        <v/>
      </c>
    </row>
    <row r="113" spans="1:34" ht="37.5" hidden="1" x14ac:dyDescent="0.35">
      <c r="A113" s="43" t="s">
        <v>397</v>
      </c>
      <c r="B113" s="44" t="s">
        <v>398</v>
      </c>
      <c r="C113" s="45"/>
      <c r="D113" s="44"/>
      <c r="E113" s="45">
        <v>124</v>
      </c>
      <c r="F113" s="44" t="s">
        <v>423</v>
      </c>
      <c r="G113" s="45" t="s">
        <v>41</v>
      </c>
      <c r="H113" s="45">
        <v>2019</v>
      </c>
      <c r="I113" s="45">
        <v>1.8</v>
      </c>
      <c r="J113" s="45">
        <v>2030</v>
      </c>
      <c r="K113" s="49">
        <v>7</v>
      </c>
      <c r="L113" s="45" t="s">
        <v>400</v>
      </c>
      <c r="M113" s="45" t="s">
        <v>69</v>
      </c>
      <c r="N113" s="45" t="s">
        <v>34</v>
      </c>
      <c r="O113" s="45" t="s">
        <v>35</v>
      </c>
      <c r="P113" s="45"/>
      <c r="Q113" s="47" t="s">
        <v>1345</v>
      </c>
      <c r="R113" s="45" t="s">
        <v>412</v>
      </c>
      <c r="S113" s="45"/>
      <c r="T113" s="45"/>
      <c r="U113" s="45"/>
      <c r="V113" s="45"/>
      <c r="W113" s="45"/>
      <c r="X113" s="45"/>
      <c r="Y113" s="45"/>
      <c r="Z113" s="45"/>
      <c r="AA113" s="44" t="s">
        <v>1326</v>
      </c>
      <c r="AB113" s="44" t="s">
        <v>154</v>
      </c>
      <c r="AC113" s="44"/>
      <c r="AD113" s="48" t="str">
        <f>IF(Tabela13[[#This Row],[ID_IPs_associados]]="","",IFERROR(TRIM(INDEX(_xlfn.TEXTSPLIT(Tabela13[[#This Row],[ID_IPs_associados]],"|"),1,1)),""))</f>
        <v/>
      </c>
      <c r="AE113" s="48" t="str">
        <f>IF(Tabela13[[#This Row],[ID_IPs_associados]]="","",IFERROR(TRIM(INDEX(_xlfn.TEXTSPLIT(Tabela13[[#This Row],[ID_IPs_associados]],"|"),1,2)),""))</f>
        <v/>
      </c>
      <c r="AF113" s="48" t="str">
        <f>IF(Tabela13[[#This Row],[ID_IPs_associados]]="","",IFERROR(TRIM(INDEX(_xlfn.TEXTSPLIT(Tabela13[[#This Row],[ID_IPs_associados]],"|"),1,3)),""))</f>
        <v/>
      </c>
      <c r="AG113" s="48" t="str">
        <f>IF(Tabela13[[#This Row],[ID_IPs_associados]]="","",IFERROR(TRIM(INDEX(_xlfn.TEXTSPLIT(Tabela13[[#This Row],[ID_IPs_associados]],"|"),1,4)),""))</f>
        <v/>
      </c>
      <c r="AH113" s="48" t="str">
        <f>IF(Tabela13[[#This Row],[ID_IPs_associados]]="","",IFERROR(TRIM(INDEX(_xlfn.TEXTSPLIT(Tabela13[[#This Row],[ID_IPs_associados]],"|"),1,5)),""))</f>
        <v/>
      </c>
    </row>
    <row r="114" spans="1:34" ht="75" hidden="1" x14ac:dyDescent="0.35">
      <c r="A114" s="43" t="s">
        <v>397</v>
      </c>
      <c r="B114" s="44" t="s">
        <v>398</v>
      </c>
      <c r="C114" s="45"/>
      <c r="D114" s="44"/>
      <c r="E114" s="45">
        <v>125</v>
      </c>
      <c r="F114" s="44" t="s">
        <v>424</v>
      </c>
      <c r="G114" s="45" t="s">
        <v>41</v>
      </c>
      <c r="H114" s="45">
        <v>2015</v>
      </c>
      <c r="I114" s="45">
        <v>52.94</v>
      </c>
      <c r="J114" s="45">
        <v>2030</v>
      </c>
      <c r="K114" s="49">
        <v>100</v>
      </c>
      <c r="L114" s="45" t="s">
        <v>400</v>
      </c>
      <c r="M114" s="45" t="s">
        <v>401</v>
      </c>
      <c r="N114" s="45" t="s">
        <v>34</v>
      </c>
      <c r="O114" s="45" t="s">
        <v>35</v>
      </c>
      <c r="P114" s="45"/>
      <c r="Q114" s="47" t="s">
        <v>1346</v>
      </c>
      <c r="R114" s="45" t="s">
        <v>426</v>
      </c>
      <c r="S114" s="45"/>
      <c r="T114" s="45"/>
      <c r="U114" s="45"/>
      <c r="V114" s="45"/>
      <c r="W114" s="45"/>
      <c r="X114" s="45"/>
      <c r="Y114" s="45"/>
      <c r="Z114" s="45"/>
      <c r="AA114" s="54" t="s">
        <v>427</v>
      </c>
      <c r="AB114" s="55" t="s">
        <v>428</v>
      </c>
      <c r="AC114" s="44"/>
      <c r="AD114" s="48" t="str">
        <f>IF(Tabela13[[#This Row],[ID_IPs_associados]]="","",IFERROR(TRIM(INDEX(_xlfn.TEXTSPLIT(Tabela13[[#This Row],[ID_IPs_associados]],"|"),1,1)),""))</f>
        <v/>
      </c>
      <c r="AE114" s="48" t="str">
        <f>IF(Tabela13[[#This Row],[ID_IPs_associados]]="","",IFERROR(TRIM(INDEX(_xlfn.TEXTSPLIT(Tabela13[[#This Row],[ID_IPs_associados]],"|"),1,2)),""))</f>
        <v/>
      </c>
      <c r="AF114" s="48" t="str">
        <f>IF(Tabela13[[#This Row],[ID_IPs_associados]]="","",IFERROR(TRIM(INDEX(_xlfn.TEXTSPLIT(Tabela13[[#This Row],[ID_IPs_associados]],"|"),1,3)),""))</f>
        <v/>
      </c>
      <c r="AG114" s="48" t="str">
        <f>IF(Tabela13[[#This Row],[ID_IPs_associados]]="","",IFERROR(TRIM(INDEX(_xlfn.TEXTSPLIT(Tabela13[[#This Row],[ID_IPs_associados]],"|"),1,4)),""))</f>
        <v/>
      </c>
      <c r="AH114" s="48" t="str">
        <f>IF(Tabela13[[#This Row],[ID_IPs_associados]]="","",IFERROR(TRIM(INDEX(_xlfn.TEXTSPLIT(Tabela13[[#This Row],[ID_IPs_associados]],"|"),1,5)),""))</f>
        <v/>
      </c>
    </row>
    <row r="115" spans="1:34" ht="44" hidden="1" customHeight="1" x14ac:dyDescent="0.35">
      <c r="A115" s="43" t="s">
        <v>397</v>
      </c>
      <c r="B115" s="44" t="s">
        <v>398</v>
      </c>
      <c r="C115" s="45" t="s">
        <v>372</v>
      </c>
      <c r="D115" s="44" t="s">
        <v>373</v>
      </c>
      <c r="E115" s="45">
        <v>126</v>
      </c>
      <c r="F115" s="44" t="s">
        <v>429</v>
      </c>
      <c r="G115" s="45" t="s">
        <v>101</v>
      </c>
      <c r="H115" s="45">
        <v>2021</v>
      </c>
      <c r="I115" s="45">
        <v>1</v>
      </c>
      <c r="J115" s="45">
        <v>2030</v>
      </c>
      <c r="K115" s="45">
        <v>2</v>
      </c>
      <c r="L115" s="45" t="s">
        <v>111</v>
      </c>
      <c r="M115" s="45" t="s">
        <v>197</v>
      </c>
      <c r="N115" s="45" t="s">
        <v>34</v>
      </c>
      <c r="O115" s="45" t="s">
        <v>35</v>
      </c>
      <c r="P115" s="45"/>
      <c r="Q115" s="47"/>
      <c r="R115" s="45" t="s">
        <v>430</v>
      </c>
      <c r="S115" s="45"/>
      <c r="T115" s="45"/>
      <c r="U115" s="45"/>
      <c r="V115" s="45"/>
      <c r="W115" s="45"/>
      <c r="X115" s="45"/>
      <c r="Y115" s="45"/>
      <c r="Z115" s="45"/>
      <c r="AA115" s="44" t="s">
        <v>1327</v>
      </c>
      <c r="AB115" s="44"/>
      <c r="AC115" s="44"/>
      <c r="AD115" s="48" t="str">
        <f>IF(Tabela13[[#This Row],[ID_IPs_associados]]="","",IFERROR(TRIM(INDEX(_xlfn.TEXTSPLIT(Tabela13[[#This Row],[ID_IPs_associados]],"|"),1,1)),""))</f>
        <v>IP010060</v>
      </c>
      <c r="AE115" s="48" t="str">
        <f>IF(Tabela13[[#This Row],[ID_IPs_associados]]="","",IFERROR(TRIM(INDEX(_xlfn.TEXTSPLIT(Tabela13[[#This Row],[ID_IPs_associados]],"|"),1,2)),""))</f>
        <v/>
      </c>
      <c r="AF115" s="48" t="str">
        <f>IF(Tabela13[[#This Row],[ID_IPs_associados]]="","",IFERROR(TRIM(INDEX(_xlfn.TEXTSPLIT(Tabela13[[#This Row],[ID_IPs_associados]],"|"),1,3)),""))</f>
        <v/>
      </c>
      <c r="AG115" s="48" t="str">
        <f>IF(Tabela13[[#This Row],[ID_IPs_associados]]="","",IFERROR(TRIM(INDEX(_xlfn.TEXTSPLIT(Tabela13[[#This Row],[ID_IPs_associados]],"|"),1,4)),""))</f>
        <v/>
      </c>
      <c r="AH115" s="48" t="str">
        <f>IF(Tabela13[[#This Row],[ID_IPs_associados]]="","",IFERROR(TRIM(INDEX(_xlfn.TEXTSPLIT(Tabela13[[#This Row],[ID_IPs_associados]],"|"),1,5)),""))</f>
        <v/>
      </c>
    </row>
    <row r="116" spans="1:34" ht="112.5" hidden="1" x14ac:dyDescent="0.35">
      <c r="A116" s="43" t="s">
        <v>397</v>
      </c>
      <c r="B116" s="44" t="s">
        <v>398</v>
      </c>
      <c r="C116" s="45"/>
      <c r="D116" s="44"/>
      <c r="E116" s="45">
        <v>127</v>
      </c>
      <c r="F116" s="44" t="s">
        <v>1485</v>
      </c>
      <c r="G116" s="45" t="s">
        <v>101</v>
      </c>
      <c r="H116" s="45" t="s">
        <v>431</v>
      </c>
      <c r="I116" s="49">
        <v>71409</v>
      </c>
      <c r="J116" s="45">
        <v>2030</v>
      </c>
      <c r="K116" s="49">
        <v>142818</v>
      </c>
      <c r="L116" s="45" t="s">
        <v>432</v>
      </c>
      <c r="M116" s="45" t="s">
        <v>112</v>
      </c>
      <c r="N116" s="45" t="s">
        <v>34</v>
      </c>
      <c r="O116" s="45" t="s">
        <v>35</v>
      </c>
      <c r="P116" s="45"/>
      <c r="Q116" s="47"/>
      <c r="R116" s="45" t="s">
        <v>112</v>
      </c>
      <c r="S116" s="45"/>
      <c r="T116" s="45"/>
      <c r="U116" s="45"/>
      <c r="V116" s="45"/>
      <c r="W116" s="45"/>
      <c r="X116" s="45"/>
      <c r="Y116" s="45"/>
      <c r="Z116" s="45"/>
      <c r="AA116" s="44" t="s">
        <v>1328</v>
      </c>
      <c r="AB116" s="44" t="s">
        <v>1329</v>
      </c>
      <c r="AC116" s="44"/>
      <c r="AD116" s="48" t="str">
        <f>IF(Tabela13[[#This Row],[ID_IPs_associados]]="","",IFERROR(TRIM(INDEX(_xlfn.TEXTSPLIT(Tabela13[[#This Row],[ID_IPs_associados]],"|"),1,1)),""))</f>
        <v/>
      </c>
      <c r="AE116" s="48" t="str">
        <f>IF(Tabela13[[#This Row],[ID_IPs_associados]]="","",IFERROR(TRIM(INDEX(_xlfn.TEXTSPLIT(Tabela13[[#This Row],[ID_IPs_associados]],"|"),1,2)),""))</f>
        <v/>
      </c>
      <c r="AF116" s="48" t="str">
        <f>IF(Tabela13[[#This Row],[ID_IPs_associados]]="","",IFERROR(TRIM(INDEX(_xlfn.TEXTSPLIT(Tabela13[[#This Row],[ID_IPs_associados]],"|"),1,3)),""))</f>
        <v/>
      </c>
      <c r="AG116" s="48" t="str">
        <f>IF(Tabela13[[#This Row],[ID_IPs_associados]]="","",IFERROR(TRIM(INDEX(_xlfn.TEXTSPLIT(Tabela13[[#This Row],[ID_IPs_associados]],"|"),1,4)),""))</f>
        <v/>
      </c>
      <c r="AH116" s="48" t="str">
        <f>IF(Tabela13[[#This Row],[ID_IPs_associados]]="","",IFERROR(TRIM(INDEX(_xlfn.TEXTSPLIT(Tabela13[[#This Row],[ID_IPs_associados]],"|"),1,5)),""))</f>
        <v/>
      </c>
    </row>
    <row r="117" spans="1:34" ht="37.5" hidden="1" x14ac:dyDescent="0.35">
      <c r="A117" s="43" t="s">
        <v>397</v>
      </c>
      <c r="B117" s="44" t="s">
        <v>398</v>
      </c>
      <c r="C117" s="45"/>
      <c r="D117" s="44"/>
      <c r="E117" s="45">
        <v>128</v>
      </c>
      <c r="F117" s="44" t="s">
        <v>433</v>
      </c>
      <c r="G117" s="45" t="s">
        <v>101</v>
      </c>
      <c r="H117" s="45">
        <v>2021</v>
      </c>
      <c r="I117" s="45">
        <v>9</v>
      </c>
      <c r="J117" s="45">
        <v>2030</v>
      </c>
      <c r="K117" s="46" t="s">
        <v>434</v>
      </c>
      <c r="L117" s="45" t="s">
        <v>400</v>
      </c>
      <c r="M117" s="45" t="s">
        <v>69</v>
      </c>
      <c r="N117" s="45" t="s">
        <v>34</v>
      </c>
      <c r="O117" s="45" t="s">
        <v>35</v>
      </c>
      <c r="P117" s="45"/>
      <c r="Q117" s="47" t="s">
        <v>1347</v>
      </c>
      <c r="R117" s="45" t="s">
        <v>70</v>
      </c>
      <c r="S117" s="45"/>
      <c r="T117" s="45"/>
      <c r="U117" s="45"/>
      <c r="V117" s="45"/>
      <c r="W117" s="45"/>
      <c r="X117" s="45"/>
      <c r="Y117" s="45"/>
      <c r="Z117" s="45"/>
      <c r="AA117" s="44" t="s">
        <v>1330</v>
      </c>
      <c r="AB117" s="44" t="s">
        <v>1331</v>
      </c>
      <c r="AC117" s="44"/>
      <c r="AD117" s="48" t="str">
        <f>IF(Tabela13[[#This Row],[ID_IPs_associados]]="","",IFERROR(TRIM(INDEX(_xlfn.TEXTSPLIT(Tabela13[[#This Row],[ID_IPs_associados]],"|"),1,1)),""))</f>
        <v/>
      </c>
      <c r="AE117" s="48" t="str">
        <f>IF(Tabela13[[#This Row],[ID_IPs_associados]]="","",IFERROR(TRIM(INDEX(_xlfn.TEXTSPLIT(Tabela13[[#This Row],[ID_IPs_associados]],"|"),1,2)),""))</f>
        <v/>
      </c>
      <c r="AF117" s="48" t="str">
        <f>IF(Tabela13[[#This Row],[ID_IPs_associados]]="","",IFERROR(TRIM(INDEX(_xlfn.TEXTSPLIT(Tabela13[[#This Row],[ID_IPs_associados]],"|"),1,3)),""))</f>
        <v/>
      </c>
      <c r="AG117" s="48" t="str">
        <f>IF(Tabela13[[#This Row],[ID_IPs_associados]]="","",IFERROR(TRIM(INDEX(_xlfn.TEXTSPLIT(Tabela13[[#This Row],[ID_IPs_associados]],"|"),1,4)),""))</f>
        <v/>
      </c>
      <c r="AH117" s="48" t="str">
        <f>IF(Tabela13[[#This Row],[ID_IPs_associados]]="","",IFERROR(TRIM(INDEX(_xlfn.TEXTSPLIT(Tabela13[[#This Row],[ID_IPs_associados]],"|"),1,5)),""))</f>
        <v/>
      </c>
    </row>
    <row r="118" spans="1:34" ht="37.5" hidden="1" x14ac:dyDescent="0.35">
      <c r="A118" s="43" t="s">
        <v>397</v>
      </c>
      <c r="B118" s="44" t="s">
        <v>398</v>
      </c>
      <c r="C118" s="45"/>
      <c r="D118" s="44"/>
      <c r="E118" s="45">
        <v>129</v>
      </c>
      <c r="F118" s="44" t="s">
        <v>435</v>
      </c>
      <c r="G118" s="45" t="s">
        <v>1015</v>
      </c>
      <c r="H118" s="45" t="s">
        <v>406</v>
      </c>
      <c r="I118" s="45">
        <v>298</v>
      </c>
      <c r="J118" s="45">
        <v>2030</v>
      </c>
      <c r="K118" s="46" t="s">
        <v>303</v>
      </c>
      <c r="L118" s="45" t="s">
        <v>281</v>
      </c>
      <c r="M118" s="45" t="s">
        <v>401</v>
      </c>
      <c r="N118" s="45" t="s">
        <v>34</v>
      </c>
      <c r="O118" s="45" t="s">
        <v>35</v>
      </c>
      <c r="P118" s="45"/>
      <c r="Q118" s="47" t="s">
        <v>1352</v>
      </c>
      <c r="R118" s="45" t="s">
        <v>436</v>
      </c>
      <c r="S118" s="45">
        <v>4</v>
      </c>
      <c r="T118" s="45" t="s">
        <v>97</v>
      </c>
      <c r="U118" s="45"/>
      <c r="V118" s="45"/>
      <c r="W118" s="45"/>
      <c r="X118" s="45"/>
      <c r="Y118" s="45"/>
      <c r="Z118" s="45"/>
      <c r="AA118" s="44" t="s">
        <v>1332</v>
      </c>
      <c r="AB118" s="44" t="s">
        <v>1333</v>
      </c>
      <c r="AC118" s="44"/>
      <c r="AD118" s="48" t="str">
        <f>IF(Tabela13[[#This Row],[ID_IPs_associados]]="","",IFERROR(TRIM(INDEX(_xlfn.TEXTSPLIT(Tabela13[[#This Row],[ID_IPs_associados]],"|"),1,1)),""))</f>
        <v/>
      </c>
      <c r="AE118" s="48" t="str">
        <f>IF(Tabela13[[#This Row],[ID_IPs_associados]]="","",IFERROR(TRIM(INDEX(_xlfn.TEXTSPLIT(Tabela13[[#This Row],[ID_IPs_associados]],"|"),1,2)),""))</f>
        <v/>
      </c>
      <c r="AF118" s="48" t="str">
        <f>IF(Tabela13[[#This Row],[ID_IPs_associados]]="","",IFERROR(TRIM(INDEX(_xlfn.TEXTSPLIT(Tabela13[[#This Row],[ID_IPs_associados]],"|"),1,3)),""))</f>
        <v/>
      </c>
      <c r="AG118" s="48" t="str">
        <f>IF(Tabela13[[#This Row],[ID_IPs_associados]]="","",IFERROR(TRIM(INDEX(_xlfn.TEXTSPLIT(Tabela13[[#This Row],[ID_IPs_associados]],"|"),1,4)),""))</f>
        <v/>
      </c>
      <c r="AH118" s="48" t="str">
        <f>IF(Tabela13[[#This Row],[ID_IPs_associados]]="","",IFERROR(TRIM(INDEX(_xlfn.TEXTSPLIT(Tabela13[[#This Row],[ID_IPs_associados]],"|"),1,5)),""))</f>
        <v/>
      </c>
    </row>
    <row r="119" spans="1:34" ht="50" hidden="1" x14ac:dyDescent="0.35">
      <c r="A119" s="43" t="s">
        <v>397</v>
      </c>
      <c r="B119" s="44" t="s">
        <v>398</v>
      </c>
      <c r="C119" s="45"/>
      <c r="D119" s="44"/>
      <c r="E119" s="45">
        <v>130</v>
      </c>
      <c r="F119" s="44" t="s">
        <v>437</v>
      </c>
      <c r="G119" s="45" t="s">
        <v>101</v>
      </c>
      <c r="H119" s="45" t="s">
        <v>126</v>
      </c>
      <c r="I119" s="45" t="s">
        <v>126</v>
      </c>
      <c r="J119" s="45">
        <v>2030</v>
      </c>
      <c r="K119" s="46" t="s">
        <v>434</v>
      </c>
      <c r="L119" s="45" t="s">
        <v>61</v>
      </c>
      <c r="M119" s="45" t="s">
        <v>401</v>
      </c>
      <c r="N119" s="45" t="s">
        <v>34</v>
      </c>
      <c r="O119" s="45" t="s">
        <v>35</v>
      </c>
      <c r="P119" s="45"/>
      <c r="Q119" s="47"/>
      <c r="R119" s="45" t="s">
        <v>436</v>
      </c>
      <c r="S119" s="45"/>
      <c r="T119" s="45"/>
      <c r="U119" s="45"/>
      <c r="V119" s="45"/>
      <c r="W119" s="45"/>
      <c r="X119" s="45"/>
      <c r="Y119" s="45"/>
      <c r="Z119" s="45"/>
      <c r="AA119" s="44" t="s">
        <v>1334</v>
      </c>
      <c r="AB119" s="44" t="s">
        <v>1335</v>
      </c>
      <c r="AC119" s="44"/>
      <c r="AD119" s="48" t="str">
        <f>IF(Tabela13[[#This Row],[ID_IPs_associados]]="","",IFERROR(TRIM(INDEX(_xlfn.TEXTSPLIT(Tabela13[[#This Row],[ID_IPs_associados]],"|"),1,1)),""))</f>
        <v/>
      </c>
      <c r="AE119" s="48" t="str">
        <f>IF(Tabela13[[#This Row],[ID_IPs_associados]]="","",IFERROR(TRIM(INDEX(_xlfn.TEXTSPLIT(Tabela13[[#This Row],[ID_IPs_associados]],"|"),1,2)),""))</f>
        <v/>
      </c>
      <c r="AF119" s="48" t="str">
        <f>IF(Tabela13[[#This Row],[ID_IPs_associados]]="","",IFERROR(TRIM(INDEX(_xlfn.TEXTSPLIT(Tabela13[[#This Row],[ID_IPs_associados]],"|"),1,3)),""))</f>
        <v/>
      </c>
      <c r="AG119" s="48" t="str">
        <f>IF(Tabela13[[#This Row],[ID_IPs_associados]]="","",IFERROR(TRIM(INDEX(_xlfn.TEXTSPLIT(Tabela13[[#This Row],[ID_IPs_associados]],"|"),1,4)),""))</f>
        <v/>
      </c>
      <c r="AH119" s="48" t="str">
        <f>IF(Tabela13[[#This Row],[ID_IPs_associados]]="","",IFERROR(TRIM(INDEX(_xlfn.TEXTSPLIT(Tabela13[[#This Row],[ID_IPs_associados]],"|"),1,5)),""))</f>
        <v/>
      </c>
    </row>
    <row r="120" spans="1:34" ht="62.5" hidden="1" x14ac:dyDescent="0.35">
      <c r="A120" s="43" t="s">
        <v>397</v>
      </c>
      <c r="B120" s="44" t="s">
        <v>398</v>
      </c>
      <c r="C120" s="45"/>
      <c r="D120" s="44"/>
      <c r="E120" s="45">
        <v>131</v>
      </c>
      <c r="F120" s="44" t="s">
        <v>438</v>
      </c>
      <c r="G120" s="45" t="s">
        <v>101</v>
      </c>
      <c r="H120" s="45" t="s">
        <v>126</v>
      </c>
      <c r="I120" s="45" t="s">
        <v>126</v>
      </c>
      <c r="J120" s="45">
        <v>2030</v>
      </c>
      <c r="K120" s="46" t="s">
        <v>434</v>
      </c>
      <c r="L120" s="45" t="s">
        <v>281</v>
      </c>
      <c r="M120" s="45" t="s">
        <v>119</v>
      </c>
      <c r="N120" s="45" t="s">
        <v>34</v>
      </c>
      <c r="O120" s="45" t="s">
        <v>35</v>
      </c>
      <c r="P120" s="45"/>
      <c r="Q120" s="47"/>
      <c r="R120" s="45" t="s">
        <v>97</v>
      </c>
      <c r="S120" s="45"/>
      <c r="T120" s="45"/>
      <c r="U120" s="45"/>
      <c r="V120" s="45"/>
      <c r="W120" s="45"/>
      <c r="X120" s="45"/>
      <c r="Y120" s="45"/>
      <c r="Z120" s="45"/>
      <c r="AA120" s="44" t="s">
        <v>1336</v>
      </c>
      <c r="AB120" s="44" t="s">
        <v>1337</v>
      </c>
      <c r="AC120" s="44"/>
      <c r="AD120" s="48" t="str">
        <f>IF(Tabela13[[#This Row],[ID_IPs_associados]]="","",IFERROR(TRIM(INDEX(_xlfn.TEXTSPLIT(Tabela13[[#This Row],[ID_IPs_associados]],"|"),1,1)),""))</f>
        <v/>
      </c>
      <c r="AE120" s="48" t="str">
        <f>IF(Tabela13[[#This Row],[ID_IPs_associados]]="","",IFERROR(TRIM(INDEX(_xlfn.TEXTSPLIT(Tabela13[[#This Row],[ID_IPs_associados]],"|"),1,2)),""))</f>
        <v/>
      </c>
      <c r="AF120" s="48" t="str">
        <f>IF(Tabela13[[#This Row],[ID_IPs_associados]]="","",IFERROR(TRIM(INDEX(_xlfn.TEXTSPLIT(Tabela13[[#This Row],[ID_IPs_associados]],"|"),1,3)),""))</f>
        <v/>
      </c>
      <c r="AG120" s="48" t="str">
        <f>IF(Tabela13[[#This Row],[ID_IPs_associados]]="","",IFERROR(TRIM(INDEX(_xlfn.TEXTSPLIT(Tabela13[[#This Row],[ID_IPs_associados]],"|"),1,4)),""))</f>
        <v/>
      </c>
      <c r="AH120" s="48" t="str">
        <f>IF(Tabela13[[#This Row],[ID_IPs_associados]]="","",IFERROR(TRIM(INDEX(_xlfn.TEXTSPLIT(Tabela13[[#This Row],[ID_IPs_associados]],"|"),1,5)),""))</f>
        <v/>
      </c>
    </row>
    <row r="121" spans="1:34" ht="37.5" hidden="1" x14ac:dyDescent="0.35">
      <c r="A121" s="43" t="s">
        <v>397</v>
      </c>
      <c r="B121" s="44" t="s">
        <v>398</v>
      </c>
      <c r="C121" s="45"/>
      <c r="D121" s="44"/>
      <c r="E121" s="45">
        <v>132</v>
      </c>
      <c r="F121" s="44" t="s">
        <v>439</v>
      </c>
      <c r="G121" s="45" t="s">
        <v>101</v>
      </c>
      <c r="H121" s="45" t="s">
        <v>126</v>
      </c>
      <c r="I121" s="45" t="s">
        <v>126</v>
      </c>
      <c r="J121" s="45">
        <v>2030</v>
      </c>
      <c r="K121" s="46" t="s">
        <v>434</v>
      </c>
      <c r="L121" s="45" t="s">
        <v>281</v>
      </c>
      <c r="M121" s="45" t="s">
        <v>119</v>
      </c>
      <c r="N121" s="45" t="s">
        <v>34</v>
      </c>
      <c r="O121" s="45" t="s">
        <v>35</v>
      </c>
      <c r="P121" s="45"/>
      <c r="Q121" s="47"/>
      <c r="R121" s="45" t="s">
        <v>97</v>
      </c>
      <c r="S121" s="45"/>
      <c r="T121" s="45"/>
      <c r="U121" s="45"/>
      <c r="V121" s="45"/>
      <c r="W121" s="45"/>
      <c r="X121" s="45"/>
      <c r="Y121" s="45"/>
      <c r="Z121" s="45"/>
      <c r="AA121" s="44" t="s">
        <v>1338</v>
      </c>
      <c r="AB121" s="44" t="s">
        <v>1339</v>
      </c>
      <c r="AC121" s="44"/>
      <c r="AD121" s="48" t="str">
        <f>IF(Tabela13[[#This Row],[ID_IPs_associados]]="","",IFERROR(TRIM(INDEX(_xlfn.TEXTSPLIT(Tabela13[[#This Row],[ID_IPs_associados]],"|"),1,1)),""))</f>
        <v/>
      </c>
      <c r="AE121" s="48" t="str">
        <f>IF(Tabela13[[#This Row],[ID_IPs_associados]]="","",IFERROR(TRIM(INDEX(_xlfn.TEXTSPLIT(Tabela13[[#This Row],[ID_IPs_associados]],"|"),1,2)),""))</f>
        <v/>
      </c>
      <c r="AF121" s="48" t="str">
        <f>IF(Tabela13[[#This Row],[ID_IPs_associados]]="","",IFERROR(TRIM(INDEX(_xlfn.TEXTSPLIT(Tabela13[[#This Row],[ID_IPs_associados]],"|"),1,3)),""))</f>
        <v/>
      </c>
      <c r="AG121" s="48" t="str">
        <f>IF(Tabela13[[#This Row],[ID_IPs_associados]]="","",IFERROR(TRIM(INDEX(_xlfn.TEXTSPLIT(Tabela13[[#This Row],[ID_IPs_associados]],"|"),1,4)),""))</f>
        <v/>
      </c>
      <c r="AH121" s="48" t="str">
        <f>IF(Tabela13[[#This Row],[ID_IPs_associados]]="","",IFERROR(TRIM(INDEX(_xlfn.TEXTSPLIT(Tabela13[[#This Row],[ID_IPs_associados]],"|"),1,5)),""))</f>
        <v/>
      </c>
    </row>
    <row r="122" spans="1:34" ht="187.5" hidden="1" x14ac:dyDescent="0.35">
      <c r="A122" s="43" t="s">
        <v>397</v>
      </c>
      <c r="B122" s="44" t="s">
        <v>398</v>
      </c>
      <c r="C122" s="45"/>
      <c r="D122" s="44"/>
      <c r="E122" s="45">
        <v>133</v>
      </c>
      <c r="F122" s="44" t="s">
        <v>440</v>
      </c>
      <c r="G122" s="45" t="s">
        <v>49</v>
      </c>
      <c r="H122" s="45">
        <v>2018</v>
      </c>
      <c r="I122" s="45">
        <v>30</v>
      </c>
      <c r="J122" s="45">
        <v>2030</v>
      </c>
      <c r="K122" s="49">
        <v>36</v>
      </c>
      <c r="L122" s="45" t="s">
        <v>400</v>
      </c>
      <c r="M122" s="45" t="s">
        <v>69</v>
      </c>
      <c r="N122" s="45" t="s">
        <v>34</v>
      </c>
      <c r="O122" s="45" t="s">
        <v>35</v>
      </c>
      <c r="P122" s="45"/>
      <c r="Q122" s="47" t="s">
        <v>1354</v>
      </c>
      <c r="R122" s="45" t="s">
        <v>412</v>
      </c>
      <c r="S122" s="45"/>
      <c r="T122" s="45"/>
      <c r="U122" s="45"/>
      <c r="V122" s="45"/>
      <c r="W122" s="45"/>
      <c r="X122" s="45"/>
      <c r="Y122" s="45"/>
      <c r="Z122" s="45"/>
      <c r="AA122" s="44" t="s">
        <v>1340</v>
      </c>
      <c r="AB122" s="44" t="s">
        <v>154</v>
      </c>
      <c r="AC122" s="44" t="s">
        <v>1353</v>
      </c>
      <c r="AD122" s="48" t="str">
        <f>IF(Tabela13[[#This Row],[ID_IPs_associados]]="","",IFERROR(TRIM(INDEX(_xlfn.TEXTSPLIT(Tabela13[[#This Row],[ID_IPs_associados]],"|"),1,1)),""))</f>
        <v/>
      </c>
      <c r="AE122" s="48" t="str">
        <f>IF(Tabela13[[#This Row],[ID_IPs_associados]]="","",IFERROR(TRIM(INDEX(_xlfn.TEXTSPLIT(Tabela13[[#This Row],[ID_IPs_associados]],"|"),1,2)),""))</f>
        <v/>
      </c>
      <c r="AF122" s="48" t="str">
        <f>IF(Tabela13[[#This Row],[ID_IPs_associados]]="","",IFERROR(TRIM(INDEX(_xlfn.TEXTSPLIT(Tabela13[[#This Row],[ID_IPs_associados]],"|"),1,3)),""))</f>
        <v/>
      </c>
      <c r="AG122" s="48" t="str">
        <f>IF(Tabela13[[#This Row],[ID_IPs_associados]]="","",IFERROR(TRIM(INDEX(_xlfn.TEXTSPLIT(Tabela13[[#This Row],[ID_IPs_associados]],"|"),1,4)),""))</f>
        <v/>
      </c>
      <c r="AH122" s="48" t="str">
        <f>IF(Tabela13[[#This Row],[ID_IPs_associados]]="","",IFERROR(TRIM(INDEX(_xlfn.TEXTSPLIT(Tabela13[[#This Row],[ID_IPs_associados]],"|"),1,5)),""))</f>
        <v/>
      </c>
    </row>
    <row r="123" spans="1:34" ht="37.5" hidden="1" x14ac:dyDescent="0.35">
      <c r="A123" s="43" t="s">
        <v>397</v>
      </c>
      <c r="B123" s="44" t="s">
        <v>398</v>
      </c>
      <c r="C123" s="45"/>
      <c r="D123" s="44"/>
      <c r="E123" s="45">
        <v>134</v>
      </c>
      <c r="F123" s="44" t="s">
        <v>441</v>
      </c>
      <c r="G123" s="45" t="s">
        <v>101</v>
      </c>
      <c r="H123" s="45" t="s">
        <v>406</v>
      </c>
      <c r="I123" s="45">
        <v>295</v>
      </c>
      <c r="J123" s="45">
        <v>2030</v>
      </c>
      <c r="K123" s="49">
        <v>325</v>
      </c>
      <c r="L123" s="45" t="s">
        <v>281</v>
      </c>
      <c r="M123" s="45" t="s">
        <v>112</v>
      </c>
      <c r="N123" s="45" t="s">
        <v>34</v>
      </c>
      <c r="O123" s="45" t="s">
        <v>35</v>
      </c>
      <c r="P123" s="45"/>
      <c r="Q123" s="47" t="s">
        <v>1354</v>
      </c>
      <c r="R123" s="45" t="s">
        <v>112</v>
      </c>
      <c r="S123" s="45"/>
      <c r="T123" s="45"/>
      <c r="U123" s="45"/>
      <c r="V123" s="45"/>
      <c r="W123" s="45"/>
      <c r="X123" s="45"/>
      <c r="Y123" s="45"/>
      <c r="Z123" s="45"/>
      <c r="AA123" s="44" t="s">
        <v>1341</v>
      </c>
      <c r="AB123" s="44" t="s">
        <v>1342</v>
      </c>
      <c r="AC123" s="48"/>
      <c r="AD123" s="48" t="str">
        <f>IF(Tabela13[[#This Row],[ID_IPs_associados]]="","",IFERROR(TRIM(INDEX(_xlfn.TEXTSPLIT(Tabela13[[#This Row],[ID_IPs_associados]],"|"),1,1)),""))</f>
        <v/>
      </c>
      <c r="AE123" s="48" t="str">
        <f>IF(Tabela13[[#This Row],[ID_IPs_associados]]="","",IFERROR(TRIM(INDEX(_xlfn.TEXTSPLIT(Tabela13[[#This Row],[ID_IPs_associados]],"|"),1,2)),""))</f>
        <v/>
      </c>
      <c r="AF123" s="48" t="str">
        <f>IF(Tabela13[[#This Row],[ID_IPs_associados]]="","",IFERROR(TRIM(INDEX(_xlfn.TEXTSPLIT(Tabela13[[#This Row],[ID_IPs_associados]],"|"),1,3)),""))</f>
        <v/>
      </c>
      <c r="AG123" s="48" t="str">
        <f>IF(Tabela13[[#This Row],[ID_IPs_associados]]="","",IFERROR(TRIM(INDEX(_xlfn.TEXTSPLIT(Tabela13[[#This Row],[ID_IPs_associados]],"|"),1,4)),""))</f>
        <v/>
      </c>
      <c r="AH123" s="48" t="str">
        <f>IF(Tabela13[[#This Row],[ID_IPs_associados]]="","",IFERROR(TRIM(INDEX(_xlfn.TEXTSPLIT(Tabela13[[#This Row],[ID_IPs_associados]],"|"),1,5)),""))</f>
        <v/>
      </c>
    </row>
    <row r="124" spans="1:34" ht="50" hidden="1" x14ac:dyDescent="0.35">
      <c r="A124" s="43" t="s">
        <v>442</v>
      </c>
      <c r="B124" s="44" t="s">
        <v>443</v>
      </c>
      <c r="C124" s="45"/>
      <c r="D124" s="44"/>
      <c r="E124" s="45">
        <v>135</v>
      </c>
      <c r="F124" s="44" t="s">
        <v>444</v>
      </c>
      <c r="G124" s="45" t="s">
        <v>41</v>
      </c>
      <c r="H124" s="45">
        <v>2021</v>
      </c>
      <c r="I124" s="45">
        <v>25</v>
      </c>
      <c r="J124" s="45">
        <v>2023</v>
      </c>
      <c r="K124" s="45">
        <v>90</v>
      </c>
      <c r="L124" s="45" t="s">
        <v>61</v>
      </c>
      <c r="M124" s="45" t="s">
        <v>105</v>
      </c>
      <c r="N124" s="45" t="s">
        <v>273</v>
      </c>
      <c r="O124" s="45" t="s">
        <v>274</v>
      </c>
      <c r="P124" s="45"/>
      <c r="Q124" s="44" t="s">
        <v>445</v>
      </c>
      <c r="R124" s="45"/>
      <c r="S124" s="47"/>
      <c r="T124" s="47"/>
      <c r="U124" s="45"/>
      <c r="V124" s="45"/>
      <c r="W124" s="45"/>
      <c r="X124" s="45"/>
      <c r="Y124" s="45"/>
      <c r="Z124" s="45"/>
      <c r="AA124" s="44"/>
      <c r="AB124" s="44"/>
      <c r="AC124" s="48"/>
      <c r="AD124" s="48" t="str">
        <f>IF(Tabela13[[#This Row],[ID_IPs_associados]]="","",IFERROR(TRIM(INDEX(_xlfn.TEXTSPLIT(Tabela13[[#This Row],[ID_IPs_associados]],"|"),1,1)),""))</f>
        <v/>
      </c>
      <c r="AE124" s="48" t="str">
        <f>IF(Tabela13[[#This Row],[ID_IPs_associados]]="","",IFERROR(TRIM(INDEX(_xlfn.TEXTSPLIT(Tabela13[[#This Row],[ID_IPs_associados]],"|"),1,2)),""))</f>
        <v/>
      </c>
      <c r="AF124" s="48" t="str">
        <f>IF(Tabela13[[#This Row],[ID_IPs_associados]]="","",IFERROR(TRIM(INDEX(_xlfn.TEXTSPLIT(Tabela13[[#This Row],[ID_IPs_associados]],"|"),1,3)),""))</f>
        <v/>
      </c>
      <c r="AG124" s="48" t="str">
        <f>IF(Tabela13[[#This Row],[ID_IPs_associados]]="","",IFERROR(TRIM(INDEX(_xlfn.TEXTSPLIT(Tabela13[[#This Row],[ID_IPs_associados]],"|"),1,4)),""))</f>
        <v/>
      </c>
      <c r="AH124" s="48" t="str">
        <f>IF(Tabela13[[#This Row],[ID_IPs_associados]]="","",IFERROR(TRIM(INDEX(_xlfn.TEXTSPLIT(Tabela13[[#This Row],[ID_IPs_associados]],"|"),1,5)),""))</f>
        <v/>
      </c>
    </row>
    <row r="125" spans="1:34" ht="25" hidden="1" x14ac:dyDescent="0.35">
      <c r="A125" s="43" t="s">
        <v>442</v>
      </c>
      <c r="B125" s="44" t="s">
        <v>443</v>
      </c>
      <c r="C125" s="45"/>
      <c r="D125" s="44"/>
      <c r="E125" s="45">
        <v>136</v>
      </c>
      <c r="F125" s="44" t="s">
        <v>446</v>
      </c>
      <c r="G125" s="45" t="s">
        <v>41</v>
      </c>
      <c r="H125" s="45">
        <v>2021</v>
      </c>
      <c r="I125" s="45" t="s">
        <v>126</v>
      </c>
      <c r="J125" s="45">
        <v>2026</v>
      </c>
      <c r="K125" s="45">
        <v>65</v>
      </c>
      <c r="L125" s="45" t="s">
        <v>61</v>
      </c>
      <c r="M125" s="45" t="s">
        <v>105</v>
      </c>
      <c r="N125" s="45" t="s">
        <v>273</v>
      </c>
      <c r="O125" s="45" t="s">
        <v>274</v>
      </c>
      <c r="P125" s="45"/>
      <c r="Q125" s="44" t="s">
        <v>447</v>
      </c>
      <c r="R125" s="45"/>
      <c r="S125" s="47"/>
      <c r="T125" s="47"/>
      <c r="U125" s="45"/>
      <c r="V125" s="45"/>
      <c r="W125" s="45"/>
      <c r="X125" s="45"/>
      <c r="Y125" s="45"/>
      <c r="Z125" s="45"/>
      <c r="AA125" s="44"/>
      <c r="AB125" s="44"/>
      <c r="AC125" s="48"/>
      <c r="AD125" s="48" t="str">
        <f>IF(Tabela13[[#This Row],[ID_IPs_associados]]="","",IFERROR(TRIM(INDEX(_xlfn.TEXTSPLIT(Tabela13[[#This Row],[ID_IPs_associados]],"|"),1,1)),""))</f>
        <v/>
      </c>
      <c r="AE125" s="48" t="str">
        <f>IF(Tabela13[[#This Row],[ID_IPs_associados]]="","",IFERROR(TRIM(INDEX(_xlfn.TEXTSPLIT(Tabela13[[#This Row],[ID_IPs_associados]],"|"),1,2)),""))</f>
        <v/>
      </c>
      <c r="AF125" s="48" t="str">
        <f>IF(Tabela13[[#This Row],[ID_IPs_associados]]="","",IFERROR(TRIM(INDEX(_xlfn.TEXTSPLIT(Tabela13[[#This Row],[ID_IPs_associados]],"|"),1,3)),""))</f>
        <v/>
      </c>
      <c r="AG125" s="48" t="str">
        <f>IF(Tabela13[[#This Row],[ID_IPs_associados]]="","",IFERROR(TRIM(INDEX(_xlfn.TEXTSPLIT(Tabela13[[#This Row],[ID_IPs_associados]],"|"),1,4)),""))</f>
        <v/>
      </c>
      <c r="AH125" s="48" t="str">
        <f>IF(Tabela13[[#This Row],[ID_IPs_associados]]="","",IFERROR(TRIM(INDEX(_xlfn.TEXTSPLIT(Tabela13[[#This Row],[ID_IPs_associados]],"|"),1,5)),""))</f>
        <v/>
      </c>
    </row>
    <row r="126" spans="1:34" ht="25" hidden="1" x14ac:dyDescent="0.35">
      <c r="A126" s="43" t="s">
        <v>442</v>
      </c>
      <c r="B126" s="44" t="s">
        <v>443</v>
      </c>
      <c r="C126" s="45"/>
      <c r="D126" s="44"/>
      <c r="E126" s="45">
        <v>137</v>
      </c>
      <c r="F126" s="44" t="s">
        <v>448</v>
      </c>
      <c r="G126" s="45" t="s">
        <v>101</v>
      </c>
      <c r="H126" s="45">
        <v>2021</v>
      </c>
      <c r="I126" s="45" t="s">
        <v>126</v>
      </c>
      <c r="J126" s="45">
        <v>2026</v>
      </c>
      <c r="K126" s="49">
        <v>4000000</v>
      </c>
      <c r="L126" s="45" t="s">
        <v>61</v>
      </c>
      <c r="M126" s="45" t="s">
        <v>105</v>
      </c>
      <c r="N126" s="45" t="s">
        <v>273</v>
      </c>
      <c r="O126" s="45" t="s">
        <v>274</v>
      </c>
      <c r="P126" s="45"/>
      <c r="Q126" s="44" t="s">
        <v>449</v>
      </c>
      <c r="R126" s="45"/>
      <c r="S126" s="47"/>
      <c r="T126" s="47"/>
      <c r="U126" s="45"/>
      <c r="V126" s="45"/>
      <c r="W126" s="45"/>
      <c r="X126" s="45"/>
      <c r="Y126" s="45"/>
      <c r="Z126" s="45"/>
      <c r="AA126" s="44"/>
      <c r="AB126" s="44"/>
      <c r="AC126" s="48"/>
      <c r="AD126" s="48" t="str">
        <f>IF(Tabela13[[#This Row],[ID_IPs_associados]]="","",IFERROR(TRIM(INDEX(_xlfn.TEXTSPLIT(Tabela13[[#This Row],[ID_IPs_associados]],"|"),1,1)),""))</f>
        <v/>
      </c>
      <c r="AE126" s="48" t="str">
        <f>IF(Tabela13[[#This Row],[ID_IPs_associados]]="","",IFERROR(TRIM(INDEX(_xlfn.TEXTSPLIT(Tabela13[[#This Row],[ID_IPs_associados]],"|"),1,2)),""))</f>
        <v/>
      </c>
      <c r="AF126" s="48" t="str">
        <f>IF(Tabela13[[#This Row],[ID_IPs_associados]]="","",IFERROR(TRIM(INDEX(_xlfn.TEXTSPLIT(Tabela13[[#This Row],[ID_IPs_associados]],"|"),1,3)),""))</f>
        <v/>
      </c>
      <c r="AG126" s="48" t="str">
        <f>IF(Tabela13[[#This Row],[ID_IPs_associados]]="","",IFERROR(TRIM(INDEX(_xlfn.TEXTSPLIT(Tabela13[[#This Row],[ID_IPs_associados]],"|"),1,4)),""))</f>
        <v/>
      </c>
      <c r="AH126" s="48" t="str">
        <f>IF(Tabela13[[#This Row],[ID_IPs_associados]]="","",IFERROR(TRIM(INDEX(_xlfn.TEXTSPLIT(Tabela13[[#This Row],[ID_IPs_associados]],"|"),1,5)),""))</f>
        <v/>
      </c>
    </row>
    <row r="127" spans="1:34" ht="50" hidden="1" x14ac:dyDescent="0.35">
      <c r="A127" s="43" t="s">
        <v>442</v>
      </c>
      <c r="B127" s="44" t="s">
        <v>443</v>
      </c>
      <c r="C127" s="45"/>
      <c r="D127" s="44"/>
      <c r="E127" s="45">
        <v>138</v>
      </c>
      <c r="F127" s="44" t="s">
        <v>450</v>
      </c>
      <c r="G127" s="45" t="s">
        <v>41</v>
      </c>
      <c r="H127" s="45">
        <v>2021</v>
      </c>
      <c r="I127" s="45" t="s">
        <v>126</v>
      </c>
      <c r="J127" s="45">
        <v>2026</v>
      </c>
      <c r="K127" s="45">
        <v>100</v>
      </c>
      <c r="L127" s="45" t="s">
        <v>61</v>
      </c>
      <c r="M127" s="45" t="s">
        <v>105</v>
      </c>
      <c r="N127" s="45" t="s">
        <v>273</v>
      </c>
      <c r="O127" s="45" t="s">
        <v>274</v>
      </c>
      <c r="P127" s="45"/>
      <c r="Q127" s="44" t="s">
        <v>445</v>
      </c>
      <c r="R127" s="45"/>
      <c r="S127" s="47"/>
      <c r="T127" s="47"/>
      <c r="U127" s="45"/>
      <c r="V127" s="60"/>
      <c r="W127" s="45"/>
      <c r="X127" s="45"/>
      <c r="Y127" s="45"/>
      <c r="Z127" s="45"/>
      <c r="AA127" s="44"/>
      <c r="AB127" s="44"/>
      <c r="AC127" s="48"/>
      <c r="AD127" s="48" t="str">
        <f>IF(Tabela13[[#This Row],[ID_IPs_associados]]="","",IFERROR(TRIM(INDEX(_xlfn.TEXTSPLIT(Tabela13[[#This Row],[ID_IPs_associados]],"|"),1,1)),""))</f>
        <v/>
      </c>
      <c r="AE127" s="48" t="str">
        <f>IF(Tabela13[[#This Row],[ID_IPs_associados]]="","",IFERROR(TRIM(INDEX(_xlfn.TEXTSPLIT(Tabela13[[#This Row],[ID_IPs_associados]],"|"),1,2)),""))</f>
        <v/>
      </c>
      <c r="AF127" s="48" t="str">
        <f>IF(Tabela13[[#This Row],[ID_IPs_associados]]="","",IFERROR(TRIM(INDEX(_xlfn.TEXTSPLIT(Tabela13[[#This Row],[ID_IPs_associados]],"|"),1,3)),""))</f>
        <v/>
      </c>
      <c r="AG127" s="48" t="str">
        <f>IF(Tabela13[[#This Row],[ID_IPs_associados]]="","",IFERROR(TRIM(INDEX(_xlfn.TEXTSPLIT(Tabela13[[#This Row],[ID_IPs_associados]],"|"),1,4)),""))</f>
        <v/>
      </c>
      <c r="AH127" s="48" t="str">
        <f>IF(Tabela13[[#This Row],[ID_IPs_associados]]="","",IFERROR(TRIM(INDEX(_xlfn.TEXTSPLIT(Tabela13[[#This Row],[ID_IPs_associados]],"|"),1,5)),""))</f>
        <v/>
      </c>
    </row>
    <row r="128" spans="1:34" ht="37.5" hidden="1" x14ac:dyDescent="0.35">
      <c r="A128" s="43" t="s">
        <v>131</v>
      </c>
      <c r="B128" s="44" t="s">
        <v>132</v>
      </c>
      <c r="C128" s="45"/>
      <c r="D128" s="44"/>
      <c r="E128" s="45">
        <v>142</v>
      </c>
      <c r="F128" s="44" t="s">
        <v>451</v>
      </c>
      <c r="G128" s="45" t="s">
        <v>41</v>
      </c>
      <c r="H128" s="45">
        <v>2019</v>
      </c>
      <c r="I128" s="45">
        <v>43.7</v>
      </c>
      <c r="J128" s="45">
        <v>2030</v>
      </c>
      <c r="K128" s="45">
        <v>55</v>
      </c>
      <c r="L128" s="45" t="s">
        <v>51</v>
      </c>
      <c r="M128" s="45" t="s">
        <v>452</v>
      </c>
      <c r="N128" s="45" t="s">
        <v>273</v>
      </c>
      <c r="O128" s="45" t="s">
        <v>274</v>
      </c>
      <c r="P128" s="45"/>
      <c r="Q128" s="47" t="s">
        <v>453</v>
      </c>
      <c r="R128" s="45" t="s">
        <v>454</v>
      </c>
      <c r="S128" s="47"/>
      <c r="T128" s="47"/>
      <c r="U128" s="45"/>
      <c r="V128" s="45"/>
      <c r="W128" s="45"/>
      <c r="X128" s="45"/>
      <c r="Y128" s="45"/>
      <c r="Z128" s="45"/>
      <c r="AA128" s="44"/>
      <c r="AB128" s="44"/>
      <c r="AC128" s="48"/>
      <c r="AD128" s="48" t="str">
        <f>IF(Tabela13[[#This Row],[ID_IPs_associados]]="","",IFERROR(TRIM(INDEX(_xlfn.TEXTSPLIT(Tabela13[[#This Row],[ID_IPs_associados]],"|"),1,1)),""))</f>
        <v/>
      </c>
      <c r="AE128" s="48" t="str">
        <f>IF(Tabela13[[#This Row],[ID_IPs_associados]]="","",IFERROR(TRIM(INDEX(_xlfn.TEXTSPLIT(Tabela13[[#This Row],[ID_IPs_associados]],"|"),1,2)),""))</f>
        <v/>
      </c>
      <c r="AF128" s="48" t="str">
        <f>IF(Tabela13[[#This Row],[ID_IPs_associados]]="","",IFERROR(TRIM(INDEX(_xlfn.TEXTSPLIT(Tabela13[[#This Row],[ID_IPs_associados]],"|"),1,3)),""))</f>
        <v/>
      </c>
      <c r="AG128" s="48" t="str">
        <f>IF(Tabela13[[#This Row],[ID_IPs_associados]]="","",IFERROR(TRIM(INDEX(_xlfn.TEXTSPLIT(Tabela13[[#This Row],[ID_IPs_associados]],"|"),1,4)),""))</f>
        <v/>
      </c>
      <c r="AH128" s="48" t="str">
        <f>IF(Tabela13[[#This Row],[ID_IPs_associados]]="","",IFERROR(TRIM(INDEX(_xlfn.TEXTSPLIT(Tabela13[[#This Row],[ID_IPs_associados]],"|"),1,5)),""))</f>
        <v/>
      </c>
    </row>
    <row r="129" spans="1:34" ht="25" hidden="1" x14ac:dyDescent="0.35">
      <c r="A129" s="43" t="s">
        <v>131</v>
      </c>
      <c r="B129" s="44" t="s">
        <v>132</v>
      </c>
      <c r="C129" s="45"/>
      <c r="D129" s="44"/>
      <c r="E129" s="45">
        <v>143</v>
      </c>
      <c r="F129" s="44" t="s">
        <v>455</v>
      </c>
      <c r="G129" s="45" t="s">
        <v>41</v>
      </c>
      <c r="H129" s="45">
        <v>2019</v>
      </c>
      <c r="I129" s="45" t="s">
        <v>126</v>
      </c>
      <c r="J129" s="45">
        <v>2024</v>
      </c>
      <c r="K129" s="45">
        <v>100</v>
      </c>
      <c r="L129" s="45" t="s">
        <v>400</v>
      </c>
      <c r="M129" s="45" t="s">
        <v>401</v>
      </c>
      <c r="N129" s="45" t="s">
        <v>345</v>
      </c>
      <c r="O129" s="45" t="s">
        <v>274</v>
      </c>
      <c r="P129" s="45"/>
      <c r="Q129" s="47" t="s">
        <v>346</v>
      </c>
      <c r="R129" s="45"/>
      <c r="S129" s="47"/>
      <c r="T129" s="47"/>
      <c r="U129" s="45"/>
      <c r="V129" s="45"/>
      <c r="W129" s="45"/>
      <c r="X129" s="45"/>
      <c r="Y129" s="45"/>
      <c r="Z129" s="45"/>
      <c r="AA129" s="44"/>
      <c r="AB129" s="44"/>
      <c r="AC129" s="48"/>
      <c r="AD129" s="48" t="str">
        <f>IF(Tabela13[[#This Row],[ID_IPs_associados]]="","",IFERROR(TRIM(INDEX(_xlfn.TEXTSPLIT(Tabela13[[#This Row],[ID_IPs_associados]],"|"),1,1)),""))</f>
        <v/>
      </c>
      <c r="AE129" s="48" t="str">
        <f>IF(Tabela13[[#This Row],[ID_IPs_associados]]="","",IFERROR(TRIM(INDEX(_xlfn.TEXTSPLIT(Tabela13[[#This Row],[ID_IPs_associados]],"|"),1,2)),""))</f>
        <v/>
      </c>
      <c r="AF129" s="48" t="str">
        <f>IF(Tabela13[[#This Row],[ID_IPs_associados]]="","",IFERROR(TRIM(INDEX(_xlfn.TEXTSPLIT(Tabela13[[#This Row],[ID_IPs_associados]],"|"),1,3)),""))</f>
        <v/>
      </c>
      <c r="AG129" s="48" t="str">
        <f>IF(Tabela13[[#This Row],[ID_IPs_associados]]="","",IFERROR(TRIM(INDEX(_xlfn.TEXTSPLIT(Tabela13[[#This Row],[ID_IPs_associados]],"|"),1,4)),""))</f>
        <v/>
      </c>
      <c r="AH129" s="48" t="str">
        <f>IF(Tabela13[[#This Row],[ID_IPs_associados]]="","",IFERROR(TRIM(INDEX(_xlfn.TEXTSPLIT(Tabela13[[#This Row],[ID_IPs_associados]],"|"),1,5)),""))</f>
        <v/>
      </c>
    </row>
    <row r="130" spans="1:34" ht="58" hidden="1" x14ac:dyDescent="0.35">
      <c r="A130" s="43" t="s">
        <v>131</v>
      </c>
      <c r="B130" s="44" t="s">
        <v>132</v>
      </c>
      <c r="C130" s="45" t="s">
        <v>456</v>
      </c>
      <c r="D130" s="44" t="s">
        <v>457</v>
      </c>
      <c r="E130" s="45">
        <v>144</v>
      </c>
      <c r="F130" s="44" t="s">
        <v>458</v>
      </c>
      <c r="G130" s="45" t="s">
        <v>41</v>
      </c>
      <c r="H130" s="45">
        <v>2018</v>
      </c>
      <c r="I130" s="45">
        <v>45.3</v>
      </c>
      <c r="J130" s="45">
        <v>2030</v>
      </c>
      <c r="K130" s="45">
        <v>100</v>
      </c>
      <c r="L130" s="45" t="s">
        <v>159</v>
      </c>
      <c r="M130" s="45" t="s">
        <v>197</v>
      </c>
      <c r="N130" s="45" t="s">
        <v>34</v>
      </c>
      <c r="O130" s="45" t="s">
        <v>35</v>
      </c>
      <c r="P130" s="45"/>
      <c r="Q130" s="47" t="s">
        <v>425</v>
      </c>
      <c r="R130" s="45" t="s">
        <v>198</v>
      </c>
      <c r="S130" s="45"/>
      <c r="T130" s="45"/>
      <c r="U130" s="45"/>
      <c r="V130" s="45"/>
      <c r="W130" s="45"/>
      <c r="X130" s="45"/>
      <c r="Y130" s="45"/>
      <c r="Z130" s="45"/>
      <c r="AA130" s="35" t="s">
        <v>459</v>
      </c>
      <c r="AB130" s="44" t="s">
        <v>490</v>
      </c>
      <c r="AC130" s="47"/>
      <c r="AD130" s="48" t="str">
        <f>IF(Tabela13[[#This Row],[ID_IPs_associados]]="","",IFERROR(TRIM(INDEX(_xlfn.TEXTSPLIT(Tabela13[[#This Row],[ID_IPs_associados]],"|"),1,1)),""))</f>
        <v>IP140030</v>
      </c>
      <c r="AE130" s="48" t="str">
        <f>IF(Tabela13[[#This Row],[ID_IPs_associados]]="","",IFERROR(TRIM(INDEX(_xlfn.TEXTSPLIT(Tabela13[[#This Row],[ID_IPs_associados]],"|"),1,2)),""))</f>
        <v/>
      </c>
      <c r="AF130" s="48" t="str">
        <f>IF(Tabela13[[#This Row],[ID_IPs_associados]]="","",IFERROR(TRIM(INDEX(_xlfn.TEXTSPLIT(Tabela13[[#This Row],[ID_IPs_associados]],"|"),1,3)),""))</f>
        <v/>
      </c>
      <c r="AG130" s="48" t="str">
        <f>IF(Tabela13[[#This Row],[ID_IPs_associados]]="","",IFERROR(TRIM(INDEX(_xlfn.TEXTSPLIT(Tabela13[[#This Row],[ID_IPs_associados]],"|"),1,4)),""))</f>
        <v/>
      </c>
      <c r="AH130" s="48" t="str">
        <f>IF(Tabela13[[#This Row],[ID_IPs_associados]]="","",IFERROR(TRIM(INDEX(_xlfn.TEXTSPLIT(Tabela13[[#This Row],[ID_IPs_associados]],"|"),1,5)),""))</f>
        <v/>
      </c>
    </row>
    <row r="131" spans="1:34" ht="62.5" hidden="1" x14ac:dyDescent="0.35">
      <c r="A131" s="43" t="s">
        <v>131</v>
      </c>
      <c r="B131" s="44" t="s">
        <v>132</v>
      </c>
      <c r="C131" s="45" t="s">
        <v>460</v>
      </c>
      <c r="D131" s="44" t="s">
        <v>398</v>
      </c>
      <c r="E131" s="45">
        <v>145</v>
      </c>
      <c r="F131" s="44" t="s">
        <v>461</v>
      </c>
      <c r="G131" s="45" t="s">
        <v>41</v>
      </c>
      <c r="H131" s="45" t="s">
        <v>50</v>
      </c>
      <c r="I131" s="45">
        <v>1.8</v>
      </c>
      <c r="J131" s="45">
        <v>2030</v>
      </c>
      <c r="K131" s="45">
        <v>30</v>
      </c>
      <c r="L131" s="45" t="s">
        <v>400</v>
      </c>
      <c r="M131" s="45" t="s">
        <v>401</v>
      </c>
      <c r="N131" s="45" t="s">
        <v>273</v>
      </c>
      <c r="O131" s="45" t="s">
        <v>274</v>
      </c>
      <c r="P131" s="45"/>
      <c r="Q131" s="44" t="s">
        <v>462</v>
      </c>
      <c r="R131" s="45"/>
      <c r="S131" s="47"/>
      <c r="T131" s="47"/>
      <c r="U131" s="45"/>
      <c r="V131" s="45"/>
      <c r="W131" s="45"/>
      <c r="X131" s="45"/>
      <c r="Y131" s="45"/>
      <c r="Z131" s="45"/>
      <c r="AA131" s="44" t="s">
        <v>1343</v>
      </c>
      <c r="AB131" s="62" t="s">
        <v>606</v>
      </c>
      <c r="AC131" s="48"/>
      <c r="AD131" s="48" t="str">
        <f>IF(Tabela13[[#This Row],[ID_IPs_associados]]="","",IFERROR(TRIM(INDEX(_xlfn.TEXTSPLIT(Tabela13[[#This Row],[ID_IPs_associados]],"|"),1,1)),""))</f>
        <v>IP080970</v>
      </c>
      <c r="AE131" s="48" t="str">
        <f>IF(Tabela13[[#This Row],[ID_IPs_associados]]="","",IFERROR(TRIM(INDEX(_xlfn.TEXTSPLIT(Tabela13[[#This Row],[ID_IPs_associados]],"|"),1,2)),""))</f>
        <v>IP010040</v>
      </c>
      <c r="AF131" s="48" t="str">
        <f>IF(Tabela13[[#This Row],[ID_IPs_associados]]="","",IFERROR(TRIM(INDEX(_xlfn.TEXTSPLIT(Tabela13[[#This Row],[ID_IPs_associados]],"|"),1,3)),""))</f>
        <v/>
      </c>
      <c r="AG131" s="48" t="str">
        <f>IF(Tabela13[[#This Row],[ID_IPs_associados]]="","",IFERROR(TRIM(INDEX(_xlfn.TEXTSPLIT(Tabela13[[#This Row],[ID_IPs_associados]],"|"),1,4)),""))</f>
        <v/>
      </c>
      <c r="AH131" s="48" t="str">
        <f>IF(Tabela13[[#This Row],[ID_IPs_associados]]="","",IFERROR(TRIM(INDEX(_xlfn.TEXTSPLIT(Tabela13[[#This Row],[ID_IPs_associados]],"|"),1,5)),""))</f>
        <v/>
      </c>
    </row>
    <row r="132" spans="1:34" ht="62.5" hidden="1" x14ac:dyDescent="0.35">
      <c r="A132" s="43" t="s">
        <v>131</v>
      </c>
      <c r="B132" s="44" t="s">
        <v>132</v>
      </c>
      <c r="C132" s="45" t="s">
        <v>397</v>
      </c>
      <c r="D132" s="44" t="s">
        <v>398</v>
      </c>
      <c r="E132" s="45">
        <v>146</v>
      </c>
      <c r="F132" s="44" t="s">
        <v>463</v>
      </c>
      <c r="G132" s="45" t="s">
        <v>365</v>
      </c>
      <c r="H132" s="45">
        <v>2018</v>
      </c>
      <c r="I132" s="49">
        <v>13992</v>
      </c>
      <c r="J132" s="45">
        <v>2030</v>
      </c>
      <c r="K132" s="49">
        <v>25000</v>
      </c>
      <c r="L132" s="45" t="s">
        <v>400</v>
      </c>
      <c r="M132" s="45" t="s">
        <v>112</v>
      </c>
      <c r="N132" s="45" t="s">
        <v>34</v>
      </c>
      <c r="O132" s="45" t="s">
        <v>35</v>
      </c>
      <c r="P132" s="45"/>
      <c r="Q132" s="44" t="s">
        <v>1346</v>
      </c>
      <c r="R132" s="45" t="s">
        <v>112</v>
      </c>
      <c r="S132" s="45"/>
      <c r="T132" s="45"/>
      <c r="U132" s="45"/>
      <c r="V132" s="45"/>
      <c r="W132" s="45"/>
      <c r="X132" s="45"/>
      <c r="Y132" s="45"/>
      <c r="Z132" s="45"/>
      <c r="AA132" s="44" t="s">
        <v>464</v>
      </c>
      <c r="AB132" s="52" t="s">
        <v>154</v>
      </c>
      <c r="AC132" s="48" t="s">
        <v>1355</v>
      </c>
      <c r="AD132" s="48" t="str">
        <f>IF(Tabela13[[#This Row],[ID_IPs_associados]]="","",IFERROR(TRIM(INDEX(_xlfn.TEXTSPLIT(Tabela13[[#This Row],[ID_IPs_associados]],"|"),1,1)),""))</f>
        <v>IP080970</v>
      </c>
      <c r="AE132" s="48" t="str">
        <f>IF(Tabela13[[#This Row],[ID_IPs_associados]]="","",IFERROR(TRIM(INDEX(_xlfn.TEXTSPLIT(Tabela13[[#This Row],[ID_IPs_associados]],"|"),1,2)),""))</f>
        <v/>
      </c>
      <c r="AF132" s="48" t="str">
        <f>IF(Tabela13[[#This Row],[ID_IPs_associados]]="","",IFERROR(TRIM(INDEX(_xlfn.TEXTSPLIT(Tabela13[[#This Row],[ID_IPs_associados]],"|"),1,3)),""))</f>
        <v/>
      </c>
      <c r="AG132" s="48" t="str">
        <f>IF(Tabela13[[#This Row],[ID_IPs_associados]]="","",IFERROR(TRIM(INDEX(_xlfn.TEXTSPLIT(Tabela13[[#This Row],[ID_IPs_associados]],"|"),1,4)),""))</f>
        <v/>
      </c>
      <c r="AH132" s="48" t="str">
        <f>IF(Tabela13[[#This Row],[ID_IPs_associados]]="","",IFERROR(TRIM(INDEX(_xlfn.TEXTSPLIT(Tabela13[[#This Row],[ID_IPs_associados]],"|"),1,5)),""))</f>
        <v/>
      </c>
    </row>
    <row r="133" spans="1:34" ht="37.5" hidden="1" x14ac:dyDescent="0.35">
      <c r="A133" s="43" t="s">
        <v>131</v>
      </c>
      <c r="B133" s="44" t="s">
        <v>132</v>
      </c>
      <c r="C133" s="45" t="s">
        <v>372</v>
      </c>
      <c r="D133" s="44" t="s">
        <v>373</v>
      </c>
      <c r="E133" s="45">
        <v>147</v>
      </c>
      <c r="F133" s="44" t="s">
        <v>465</v>
      </c>
      <c r="G133" s="45" t="s">
        <v>41</v>
      </c>
      <c r="H133" s="45">
        <v>2019</v>
      </c>
      <c r="I133" s="45">
        <v>0.63</v>
      </c>
      <c r="J133" s="45">
        <v>2030</v>
      </c>
      <c r="K133" s="45">
        <v>1</v>
      </c>
      <c r="L133" s="45" t="s">
        <v>61</v>
      </c>
      <c r="M133" s="45" t="s">
        <v>62</v>
      </c>
      <c r="N133" s="45" t="s">
        <v>34</v>
      </c>
      <c r="O133" s="45" t="s">
        <v>106</v>
      </c>
      <c r="P133" s="45">
        <v>236</v>
      </c>
      <c r="Q133" s="44" t="s">
        <v>299</v>
      </c>
      <c r="R133" s="45" t="s">
        <v>63</v>
      </c>
      <c r="S133" s="45"/>
      <c r="T133" s="45"/>
      <c r="U133" s="45"/>
      <c r="V133" s="45"/>
      <c r="W133" s="45"/>
      <c r="X133" s="45"/>
      <c r="Y133" s="45"/>
      <c r="Z133" s="45"/>
      <c r="AA133" s="44" t="s">
        <v>466</v>
      </c>
      <c r="AB133" s="52" t="s">
        <v>467</v>
      </c>
      <c r="AC133" s="48" t="s">
        <v>1289</v>
      </c>
      <c r="AD133" s="48" t="str">
        <f>IF(Tabela13[[#This Row],[ID_IPs_associados]]="","",IFERROR(TRIM(INDEX(_xlfn.TEXTSPLIT(Tabela13[[#This Row],[ID_IPs_associados]],"|"),1,1)),""))</f>
        <v>IP010060</v>
      </c>
      <c r="AE133" s="48" t="str">
        <f>IF(Tabela13[[#This Row],[ID_IPs_associados]]="","",IFERROR(TRIM(INDEX(_xlfn.TEXTSPLIT(Tabela13[[#This Row],[ID_IPs_associados]],"|"),1,2)),""))</f>
        <v/>
      </c>
      <c r="AF133" s="48" t="str">
        <f>IF(Tabela13[[#This Row],[ID_IPs_associados]]="","",IFERROR(TRIM(INDEX(_xlfn.TEXTSPLIT(Tabela13[[#This Row],[ID_IPs_associados]],"|"),1,3)),""))</f>
        <v/>
      </c>
      <c r="AG133" s="48" t="str">
        <f>IF(Tabela13[[#This Row],[ID_IPs_associados]]="","",IFERROR(TRIM(INDEX(_xlfn.TEXTSPLIT(Tabela13[[#This Row],[ID_IPs_associados]],"|"),1,4)),""))</f>
        <v/>
      </c>
      <c r="AH133" s="48" t="str">
        <f>IF(Tabela13[[#This Row],[ID_IPs_associados]]="","",IFERROR(TRIM(INDEX(_xlfn.TEXTSPLIT(Tabela13[[#This Row],[ID_IPs_associados]],"|"),1,5)),""))</f>
        <v/>
      </c>
    </row>
    <row r="134" spans="1:34" ht="37.5" hidden="1" x14ac:dyDescent="0.35">
      <c r="A134" s="43" t="s">
        <v>131</v>
      </c>
      <c r="B134" s="44" t="s">
        <v>132</v>
      </c>
      <c r="C134" s="45" t="s">
        <v>372</v>
      </c>
      <c r="D134" s="44" t="s">
        <v>373</v>
      </c>
      <c r="E134" s="45">
        <v>148</v>
      </c>
      <c r="F134" s="44" t="s">
        <v>468</v>
      </c>
      <c r="G134" s="45" t="s">
        <v>41</v>
      </c>
      <c r="H134" s="45">
        <v>2019</v>
      </c>
      <c r="I134" s="45">
        <v>0.76</v>
      </c>
      <c r="J134" s="45">
        <v>2030</v>
      </c>
      <c r="K134" s="45">
        <v>2</v>
      </c>
      <c r="L134" s="45" t="s">
        <v>61</v>
      </c>
      <c r="M134" s="45" t="s">
        <v>62</v>
      </c>
      <c r="N134" s="45" t="s">
        <v>34</v>
      </c>
      <c r="O134" s="45" t="s">
        <v>106</v>
      </c>
      <c r="P134" s="45">
        <v>237</v>
      </c>
      <c r="Q134" s="44" t="s">
        <v>299</v>
      </c>
      <c r="R134" s="45" t="s">
        <v>63</v>
      </c>
      <c r="S134" s="45"/>
      <c r="T134" s="45"/>
      <c r="U134" s="45"/>
      <c r="V134" s="45"/>
      <c r="W134" s="45"/>
      <c r="X134" s="45"/>
      <c r="Y134" s="45"/>
      <c r="Z134" s="45"/>
      <c r="AA134" s="44" t="s">
        <v>466</v>
      </c>
      <c r="AB134" s="52" t="s">
        <v>467</v>
      </c>
      <c r="AC134" s="48" t="s">
        <v>1290</v>
      </c>
      <c r="AD134" s="48" t="str">
        <f>IF(Tabela13[[#This Row],[ID_IPs_associados]]="","",IFERROR(TRIM(INDEX(_xlfn.TEXTSPLIT(Tabela13[[#This Row],[ID_IPs_associados]],"|"),1,1)),""))</f>
        <v>IP010060</v>
      </c>
      <c r="AE134" s="48" t="str">
        <f>IF(Tabela13[[#This Row],[ID_IPs_associados]]="","",IFERROR(TRIM(INDEX(_xlfn.TEXTSPLIT(Tabela13[[#This Row],[ID_IPs_associados]],"|"),1,2)),""))</f>
        <v/>
      </c>
      <c r="AF134" s="48" t="str">
        <f>IF(Tabela13[[#This Row],[ID_IPs_associados]]="","",IFERROR(TRIM(INDEX(_xlfn.TEXTSPLIT(Tabela13[[#This Row],[ID_IPs_associados]],"|"),1,3)),""))</f>
        <v/>
      </c>
      <c r="AG134" s="48" t="str">
        <f>IF(Tabela13[[#This Row],[ID_IPs_associados]]="","",IFERROR(TRIM(INDEX(_xlfn.TEXTSPLIT(Tabela13[[#This Row],[ID_IPs_associados]],"|"),1,4)),""))</f>
        <v/>
      </c>
      <c r="AH134" s="48" t="str">
        <f>IF(Tabela13[[#This Row],[ID_IPs_associados]]="","",IFERROR(TRIM(INDEX(_xlfn.TEXTSPLIT(Tabela13[[#This Row],[ID_IPs_associados]],"|"),1,5)),""))</f>
        <v/>
      </c>
    </row>
    <row r="135" spans="1:34" ht="62.5" hidden="1" x14ac:dyDescent="0.35">
      <c r="A135" s="43" t="s">
        <v>131</v>
      </c>
      <c r="B135" s="44" t="s">
        <v>132</v>
      </c>
      <c r="C135" s="45"/>
      <c r="D135" s="44"/>
      <c r="E135" s="45">
        <v>149</v>
      </c>
      <c r="F135" s="44" t="s">
        <v>469</v>
      </c>
      <c r="G135" s="45" t="s">
        <v>182</v>
      </c>
      <c r="H135" s="45">
        <v>2019</v>
      </c>
      <c r="I135" s="63">
        <v>26.792999999999999</v>
      </c>
      <c r="J135" s="45">
        <v>2030</v>
      </c>
      <c r="K135" s="63">
        <v>51.792999999999999</v>
      </c>
      <c r="L135" s="45" t="s">
        <v>61</v>
      </c>
      <c r="M135" s="45" t="s">
        <v>62</v>
      </c>
      <c r="N135" s="45" t="s">
        <v>34</v>
      </c>
      <c r="O135" s="45" t="s">
        <v>35</v>
      </c>
      <c r="P135" s="45"/>
      <c r="Q135" s="44" t="s">
        <v>470</v>
      </c>
      <c r="R135" s="45" t="s">
        <v>63</v>
      </c>
      <c r="S135" s="45"/>
      <c r="T135" s="45"/>
      <c r="U135" s="45"/>
      <c r="V135" s="45"/>
      <c r="W135" s="45"/>
      <c r="X135" s="45"/>
      <c r="Y135" s="45"/>
      <c r="Z135" s="45"/>
      <c r="AA135" s="52" t="s">
        <v>471</v>
      </c>
      <c r="AB135" s="44" t="s">
        <v>472</v>
      </c>
      <c r="AC135" s="48"/>
      <c r="AD135" s="48" t="str">
        <f>IF(Tabela13[[#This Row],[ID_IPs_associados]]="","",IFERROR(TRIM(INDEX(_xlfn.TEXTSPLIT(Tabela13[[#This Row],[ID_IPs_associados]],"|"),1,1)),""))</f>
        <v/>
      </c>
      <c r="AE135" s="48" t="str">
        <f>IF(Tabela13[[#This Row],[ID_IPs_associados]]="","",IFERROR(TRIM(INDEX(_xlfn.TEXTSPLIT(Tabela13[[#This Row],[ID_IPs_associados]],"|"),1,2)),""))</f>
        <v/>
      </c>
      <c r="AF135" s="48" t="str">
        <f>IF(Tabela13[[#This Row],[ID_IPs_associados]]="","",IFERROR(TRIM(INDEX(_xlfn.TEXTSPLIT(Tabela13[[#This Row],[ID_IPs_associados]],"|"),1,3)),""))</f>
        <v/>
      </c>
      <c r="AG135" s="48" t="str">
        <f>IF(Tabela13[[#This Row],[ID_IPs_associados]]="","",IFERROR(TRIM(INDEX(_xlfn.TEXTSPLIT(Tabela13[[#This Row],[ID_IPs_associados]],"|"),1,4)),""))</f>
        <v/>
      </c>
      <c r="AH135" s="48" t="str">
        <f>IF(Tabela13[[#This Row],[ID_IPs_associados]]="","",IFERROR(TRIM(INDEX(_xlfn.TEXTSPLIT(Tabela13[[#This Row],[ID_IPs_associados]],"|"),1,5)),""))</f>
        <v/>
      </c>
    </row>
    <row r="136" spans="1:34" ht="112.5" hidden="1" x14ac:dyDescent="0.35">
      <c r="A136" s="43" t="s">
        <v>131</v>
      </c>
      <c r="B136" s="44" t="s">
        <v>132</v>
      </c>
      <c r="C136" s="45"/>
      <c r="D136" s="44"/>
      <c r="E136" s="45">
        <v>150</v>
      </c>
      <c r="F136" s="44" t="s">
        <v>473</v>
      </c>
      <c r="G136" s="45" t="s">
        <v>41</v>
      </c>
      <c r="H136" s="45">
        <v>2019</v>
      </c>
      <c r="I136" s="45">
        <v>39</v>
      </c>
      <c r="J136" s="45">
        <v>2030</v>
      </c>
      <c r="K136" s="45">
        <v>50</v>
      </c>
      <c r="L136" s="45" t="s">
        <v>159</v>
      </c>
      <c r="M136" s="45" t="s">
        <v>339</v>
      </c>
      <c r="N136" s="45" t="s">
        <v>34</v>
      </c>
      <c r="O136" s="45" t="s">
        <v>35</v>
      </c>
      <c r="P136" s="45"/>
      <c r="Q136" s="47"/>
      <c r="R136" s="45" t="s">
        <v>474</v>
      </c>
      <c r="S136" s="45">
        <v>14</v>
      </c>
      <c r="T136" s="45" t="s">
        <v>475</v>
      </c>
      <c r="U136" s="45"/>
      <c r="V136" s="45"/>
      <c r="W136" s="45"/>
      <c r="X136" s="45"/>
      <c r="Y136" s="45"/>
      <c r="Z136" s="45"/>
      <c r="AA136" s="44" t="s">
        <v>476</v>
      </c>
      <c r="AB136" s="18" t="s">
        <v>343</v>
      </c>
      <c r="AC136" s="48"/>
      <c r="AD136" s="48" t="str">
        <f>IF(Tabela13[[#This Row],[ID_IPs_associados]]="","",IFERROR(TRIM(INDEX(_xlfn.TEXTSPLIT(Tabela13[[#This Row],[ID_IPs_associados]],"|"),1,1)),""))</f>
        <v/>
      </c>
      <c r="AE136" s="48" t="str">
        <f>IF(Tabela13[[#This Row],[ID_IPs_associados]]="","",IFERROR(TRIM(INDEX(_xlfn.TEXTSPLIT(Tabela13[[#This Row],[ID_IPs_associados]],"|"),1,2)),""))</f>
        <v/>
      </c>
      <c r="AF136" s="48" t="str">
        <f>IF(Tabela13[[#This Row],[ID_IPs_associados]]="","",IFERROR(TRIM(INDEX(_xlfn.TEXTSPLIT(Tabela13[[#This Row],[ID_IPs_associados]],"|"),1,3)),""))</f>
        <v/>
      </c>
      <c r="AG136" s="48" t="str">
        <f>IF(Tabela13[[#This Row],[ID_IPs_associados]]="","",IFERROR(TRIM(INDEX(_xlfn.TEXTSPLIT(Tabela13[[#This Row],[ID_IPs_associados]],"|"),1,4)),""))</f>
        <v/>
      </c>
      <c r="AH136" s="48" t="str">
        <f>IF(Tabela13[[#This Row],[ID_IPs_associados]]="","",IFERROR(TRIM(INDEX(_xlfn.TEXTSPLIT(Tabela13[[#This Row],[ID_IPs_associados]],"|"),1,5)),""))</f>
        <v/>
      </c>
    </row>
    <row r="137" spans="1:34" ht="62.5" hidden="1" x14ac:dyDescent="0.35">
      <c r="A137" s="43" t="s">
        <v>131</v>
      </c>
      <c r="B137" s="44" t="s">
        <v>132</v>
      </c>
      <c r="C137" s="45"/>
      <c r="D137" s="44"/>
      <c r="E137" s="45">
        <v>151</v>
      </c>
      <c r="F137" s="44" t="s">
        <v>477</v>
      </c>
      <c r="G137" s="36" t="s">
        <v>478</v>
      </c>
      <c r="H137" s="45">
        <v>2019</v>
      </c>
      <c r="I137" s="45">
        <v>2.0299999999999998</v>
      </c>
      <c r="J137" s="45">
        <v>2030</v>
      </c>
      <c r="K137" s="45">
        <v>4</v>
      </c>
      <c r="L137" s="45" t="s">
        <v>281</v>
      </c>
      <c r="M137" s="45" t="s">
        <v>119</v>
      </c>
      <c r="N137" s="45" t="s">
        <v>34</v>
      </c>
      <c r="O137" s="45" t="s">
        <v>35</v>
      </c>
      <c r="P137" s="45"/>
      <c r="Q137" s="44"/>
      <c r="R137" s="45" t="s">
        <v>479</v>
      </c>
      <c r="S137" s="45"/>
      <c r="T137" s="45" t="s">
        <v>97</v>
      </c>
      <c r="U137" s="45"/>
      <c r="V137" s="45"/>
      <c r="W137" s="45"/>
      <c r="X137" s="45"/>
      <c r="Y137" s="45"/>
      <c r="Z137" s="45"/>
      <c r="AA137" s="52" t="s">
        <v>480</v>
      </c>
      <c r="AB137" s="62" t="s">
        <v>481</v>
      </c>
      <c r="AC137" s="48" t="s">
        <v>482</v>
      </c>
      <c r="AD137" s="48" t="str">
        <f>IF(Tabela13[[#This Row],[ID_IPs_associados]]="","",IFERROR(TRIM(INDEX(_xlfn.TEXTSPLIT(Tabela13[[#This Row],[ID_IPs_associados]],"|"),1,1)),""))</f>
        <v/>
      </c>
      <c r="AE137" s="48" t="str">
        <f>IF(Tabela13[[#This Row],[ID_IPs_associados]]="","",IFERROR(TRIM(INDEX(_xlfn.TEXTSPLIT(Tabela13[[#This Row],[ID_IPs_associados]],"|"),1,2)),""))</f>
        <v/>
      </c>
      <c r="AF137" s="48" t="str">
        <f>IF(Tabela13[[#This Row],[ID_IPs_associados]]="","",IFERROR(TRIM(INDEX(_xlfn.TEXTSPLIT(Tabela13[[#This Row],[ID_IPs_associados]],"|"),1,3)),""))</f>
        <v/>
      </c>
      <c r="AG137" s="48" t="str">
        <f>IF(Tabela13[[#This Row],[ID_IPs_associados]]="","",IFERROR(TRIM(INDEX(_xlfn.TEXTSPLIT(Tabela13[[#This Row],[ID_IPs_associados]],"|"),1,4)),""))</f>
        <v/>
      </c>
      <c r="AH137" s="48" t="str">
        <f>IF(Tabela13[[#This Row],[ID_IPs_associados]]="","",IFERROR(TRIM(INDEX(_xlfn.TEXTSPLIT(Tabela13[[#This Row],[ID_IPs_associados]],"|"),1,5)),""))</f>
        <v/>
      </c>
    </row>
    <row r="138" spans="1:34" ht="62.5" hidden="1" x14ac:dyDescent="0.35">
      <c r="A138" s="43" t="s">
        <v>131</v>
      </c>
      <c r="B138" s="44" t="s">
        <v>132</v>
      </c>
      <c r="C138" s="45"/>
      <c r="D138" s="44"/>
      <c r="E138" s="45">
        <v>152</v>
      </c>
      <c r="F138" s="44" t="s">
        <v>483</v>
      </c>
      <c r="G138" s="45" t="s">
        <v>41</v>
      </c>
      <c r="H138" s="45">
        <v>2019</v>
      </c>
      <c r="I138" s="45">
        <v>40.799999999999997</v>
      </c>
      <c r="J138" s="45">
        <v>2030</v>
      </c>
      <c r="K138" s="45">
        <v>55</v>
      </c>
      <c r="L138" s="45" t="s">
        <v>281</v>
      </c>
      <c r="M138" s="45" t="s">
        <v>119</v>
      </c>
      <c r="N138" s="45" t="s">
        <v>34</v>
      </c>
      <c r="O138" s="45" t="s">
        <v>35</v>
      </c>
      <c r="P138" s="45"/>
      <c r="Q138" s="47"/>
      <c r="R138" s="45" t="s">
        <v>479</v>
      </c>
      <c r="S138" s="45"/>
      <c r="T138" s="45" t="s">
        <v>97</v>
      </c>
      <c r="U138" s="45"/>
      <c r="V138" s="45"/>
      <c r="W138" s="45"/>
      <c r="X138" s="45"/>
      <c r="Y138" s="45"/>
      <c r="Z138" s="45"/>
      <c r="AA138" s="52" t="s">
        <v>484</v>
      </c>
      <c r="AB138" s="62" t="s">
        <v>481</v>
      </c>
      <c r="AC138" s="48"/>
      <c r="AD138" s="48" t="str">
        <f>IF(Tabela13[[#This Row],[ID_IPs_associados]]="","",IFERROR(TRIM(INDEX(_xlfn.TEXTSPLIT(Tabela13[[#This Row],[ID_IPs_associados]],"|"),1,1)),""))</f>
        <v/>
      </c>
      <c r="AE138" s="48" t="str">
        <f>IF(Tabela13[[#This Row],[ID_IPs_associados]]="","",IFERROR(TRIM(INDEX(_xlfn.TEXTSPLIT(Tabela13[[#This Row],[ID_IPs_associados]],"|"),1,2)),""))</f>
        <v/>
      </c>
      <c r="AF138" s="48" t="str">
        <f>IF(Tabela13[[#This Row],[ID_IPs_associados]]="","",IFERROR(TRIM(INDEX(_xlfn.TEXTSPLIT(Tabela13[[#This Row],[ID_IPs_associados]],"|"),1,3)),""))</f>
        <v/>
      </c>
      <c r="AG138" s="48" t="str">
        <f>IF(Tabela13[[#This Row],[ID_IPs_associados]]="","",IFERROR(TRIM(INDEX(_xlfn.TEXTSPLIT(Tabela13[[#This Row],[ID_IPs_associados]],"|"),1,4)),""))</f>
        <v/>
      </c>
      <c r="AH138" s="48" t="str">
        <f>IF(Tabela13[[#This Row],[ID_IPs_associados]]="","",IFERROR(TRIM(INDEX(_xlfn.TEXTSPLIT(Tabela13[[#This Row],[ID_IPs_associados]],"|"),1,5)),""))</f>
        <v/>
      </c>
    </row>
    <row r="139" spans="1:34" ht="37.5" hidden="1" x14ac:dyDescent="0.35">
      <c r="A139" s="43" t="s">
        <v>131</v>
      </c>
      <c r="B139" s="44" t="s">
        <v>132</v>
      </c>
      <c r="C139" s="45" t="s">
        <v>372</v>
      </c>
      <c r="D139" s="44" t="s">
        <v>373</v>
      </c>
      <c r="E139" s="45">
        <v>153</v>
      </c>
      <c r="F139" s="44" t="s">
        <v>485</v>
      </c>
      <c r="G139" s="45" t="s">
        <v>41</v>
      </c>
      <c r="H139" s="45">
        <v>2019</v>
      </c>
      <c r="I139" s="45">
        <v>46.5</v>
      </c>
      <c r="J139" s="45">
        <v>2030</v>
      </c>
      <c r="K139" s="45">
        <v>60</v>
      </c>
      <c r="L139" s="45" t="s">
        <v>281</v>
      </c>
      <c r="M139" s="45" t="s">
        <v>119</v>
      </c>
      <c r="N139" s="45" t="s">
        <v>34</v>
      </c>
      <c r="O139" s="45" t="s">
        <v>35</v>
      </c>
      <c r="P139" s="45"/>
      <c r="Q139" s="44"/>
      <c r="R139" s="45" t="s">
        <v>479</v>
      </c>
      <c r="S139" s="45"/>
      <c r="T139" s="45"/>
      <c r="U139" s="45"/>
      <c r="V139" s="45"/>
      <c r="W139" s="45"/>
      <c r="X139" s="45"/>
      <c r="Y139" s="45"/>
      <c r="Z139" s="45"/>
      <c r="AA139" s="44" t="s">
        <v>486</v>
      </c>
      <c r="AB139" s="62" t="s">
        <v>284</v>
      </c>
      <c r="AC139" s="48"/>
      <c r="AD139" s="48" t="str">
        <f>IF(Tabela13[[#This Row],[ID_IPs_associados]]="","",IFERROR(TRIM(INDEX(_xlfn.TEXTSPLIT(Tabela13[[#This Row],[ID_IPs_associados]],"|"),1,1)),""))</f>
        <v>IP010060</v>
      </c>
      <c r="AE139" s="48" t="str">
        <f>IF(Tabela13[[#This Row],[ID_IPs_associados]]="","",IFERROR(TRIM(INDEX(_xlfn.TEXTSPLIT(Tabela13[[#This Row],[ID_IPs_associados]],"|"),1,2)),""))</f>
        <v/>
      </c>
      <c r="AF139" s="48" t="str">
        <f>IF(Tabela13[[#This Row],[ID_IPs_associados]]="","",IFERROR(TRIM(INDEX(_xlfn.TEXTSPLIT(Tabela13[[#This Row],[ID_IPs_associados]],"|"),1,3)),""))</f>
        <v/>
      </c>
      <c r="AG139" s="48" t="str">
        <f>IF(Tabela13[[#This Row],[ID_IPs_associados]]="","",IFERROR(TRIM(INDEX(_xlfn.TEXTSPLIT(Tabela13[[#This Row],[ID_IPs_associados]],"|"),1,4)),""))</f>
        <v/>
      </c>
      <c r="AH139" s="48" t="str">
        <f>IF(Tabela13[[#This Row],[ID_IPs_associados]]="","",IFERROR(TRIM(INDEX(_xlfn.TEXTSPLIT(Tabela13[[#This Row],[ID_IPs_associados]],"|"),1,5)),""))</f>
        <v/>
      </c>
    </row>
    <row r="140" spans="1:34" ht="50" hidden="1" x14ac:dyDescent="0.35">
      <c r="A140" s="43" t="s">
        <v>131</v>
      </c>
      <c r="B140" s="44" t="s">
        <v>132</v>
      </c>
      <c r="C140" s="45" t="s">
        <v>456</v>
      </c>
      <c r="D140" s="44" t="s">
        <v>457</v>
      </c>
      <c r="E140" s="45">
        <v>154</v>
      </c>
      <c r="F140" s="44" t="s">
        <v>487</v>
      </c>
      <c r="G140" s="45" t="s">
        <v>41</v>
      </c>
      <c r="H140" s="45">
        <v>2019</v>
      </c>
      <c r="I140" s="45">
        <v>41</v>
      </c>
      <c r="J140" s="45">
        <v>2030</v>
      </c>
      <c r="K140" s="45">
        <v>86</v>
      </c>
      <c r="L140" s="45" t="s">
        <v>159</v>
      </c>
      <c r="M140" s="45" t="s">
        <v>160</v>
      </c>
      <c r="N140" s="45" t="s">
        <v>34</v>
      </c>
      <c r="O140" s="45" t="s">
        <v>35</v>
      </c>
      <c r="P140" s="45"/>
      <c r="Q140" s="47"/>
      <c r="R140" s="45" t="s">
        <v>488</v>
      </c>
      <c r="S140" s="45"/>
      <c r="T140" s="45"/>
      <c r="U140" s="45"/>
      <c r="V140" s="45"/>
      <c r="W140" s="45"/>
      <c r="X140" s="45"/>
      <c r="Y140" s="45"/>
      <c r="Z140" s="45"/>
      <c r="AA140" s="44" t="s">
        <v>489</v>
      </c>
      <c r="AB140" s="18" t="s">
        <v>490</v>
      </c>
      <c r="AC140" s="47"/>
      <c r="AD140" s="48" t="str">
        <f>IF(Tabela13[[#This Row],[ID_IPs_associados]]="","",IFERROR(TRIM(INDEX(_xlfn.TEXTSPLIT(Tabela13[[#This Row],[ID_IPs_associados]],"|"),1,1)),""))</f>
        <v>IP140030</v>
      </c>
      <c r="AE140" s="48" t="str">
        <f>IF(Tabela13[[#This Row],[ID_IPs_associados]]="","",IFERROR(TRIM(INDEX(_xlfn.TEXTSPLIT(Tabela13[[#This Row],[ID_IPs_associados]],"|"),1,2)),""))</f>
        <v/>
      </c>
      <c r="AF140" s="48" t="str">
        <f>IF(Tabela13[[#This Row],[ID_IPs_associados]]="","",IFERROR(TRIM(INDEX(_xlfn.TEXTSPLIT(Tabela13[[#This Row],[ID_IPs_associados]],"|"),1,3)),""))</f>
        <v/>
      </c>
      <c r="AG140" s="48" t="str">
        <f>IF(Tabela13[[#This Row],[ID_IPs_associados]]="","",IFERROR(TRIM(INDEX(_xlfn.TEXTSPLIT(Tabela13[[#This Row],[ID_IPs_associados]],"|"),1,4)),""))</f>
        <v/>
      </c>
      <c r="AH140" s="48" t="str">
        <f>IF(Tabela13[[#This Row],[ID_IPs_associados]]="","",IFERROR(TRIM(INDEX(_xlfn.TEXTSPLIT(Tabela13[[#This Row],[ID_IPs_associados]],"|"),1,5)),""))</f>
        <v/>
      </c>
    </row>
    <row r="141" spans="1:34" ht="25" hidden="1" x14ac:dyDescent="0.35">
      <c r="A141" s="43" t="s">
        <v>131</v>
      </c>
      <c r="B141" s="44" t="s">
        <v>132</v>
      </c>
      <c r="C141" s="45"/>
      <c r="D141" s="44"/>
      <c r="E141" s="45">
        <v>155</v>
      </c>
      <c r="F141" s="44" t="s">
        <v>491</v>
      </c>
      <c r="G141" s="45" t="s">
        <v>598</v>
      </c>
      <c r="H141" s="45">
        <v>2013</v>
      </c>
      <c r="I141" s="45">
        <v>128.69999999999999</v>
      </c>
      <c r="J141" s="45">
        <v>2030</v>
      </c>
      <c r="K141" s="49">
        <v>103</v>
      </c>
      <c r="L141" s="45" t="s">
        <v>159</v>
      </c>
      <c r="M141" s="45" t="s">
        <v>160</v>
      </c>
      <c r="N141" s="45" t="s">
        <v>34</v>
      </c>
      <c r="O141" s="45" t="s">
        <v>35</v>
      </c>
      <c r="P141" s="45"/>
      <c r="Q141" s="44" t="s">
        <v>1291</v>
      </c>
      <c r="R141" s="45" t="s">
        <v>492</v>
      </c>
      <c r="S141" s="45"/>
      <c r="T141" s="47"/>
      <c r="U141" s="45"/>
      <c r="V141" s="45"/>
      <c r="W141" s="45"/>
      <c r="X141" s="45"/>
      <c r="Y141" s="45"/>
      <c r="Z141" s="45"/>
      <c r="AA141" s="44" t="s">
        <v>493</v>
      </c>
      <c r="AB141" s="37" t="s">
        <v>154</v>
      </c>
      <c r="AC141" s="48"/>
      <c r="AD141" s="48" t="str">
        <f>IF(Tabela13[[#This Row],[ID_IPs_associados]]="","",IFERROR(TRIM(INDEX(_xlfn.TEXTSPLIT(Tabela13[[#This Row],[ID_IPs_associados]],"|"),1,1)),""))</f>
        <v/>
      </c>
      <c r="AE141" s="48" t="str">
        <f>IF(Tabela13[[#This Row],[ID_IPs_associados]]="","",IFERROR(TRIM(INDEX(_xlfn.TEXTSPLIT(Tabela13[[#This Row],[ID_IPs_associados]],"|"),1,2)),""))</f>
        <v/>
      </c>
      <c r="AF141" s="48" t="str">
        <f>IF(Tabela13[[#This Row],[ID_IPs_associados]]="","",IFERROR(TRIM(INDEX(_xlfn.TEXTSPLIT(Tabela13[[#This Row],[ID_IPs_associados]],"|"),1,3)),""))</f>
        <v/>
      </c>
      <c r="AG141" s="48" t="str">
        <f>IF(Tabela13[[#This Row],[ID_IPs_associados]]="","",IFERROR(TRIM(INDEX(_xlfn.TEXTSPLIT(Tabela13[[#This Row],[ID_IPs_associados]],"|"),1,4)),""))</f>
        <v/>
      </c>
      <c r="AH141" s="48" t="str">
        <f>IF(Tabela13[[#This Row],[ID_IPs_associados]]="","",IFERROR(TRIM(INDEX(_xlfn.TEXTSPLIT(Tabela13[[#This Row],[ID_IPs_associados]],"|"),1,5)),""))</f>
        <v/>
      </c>
    </row>
    <row r="142" spans="1:34" ht="112.5" hidden="1" x14ac:dyDescent="0.35">
      <c r="A142" s="43" t="s">
        <v>131</v>
      </c>
      <c r="B142" s="44" t="s">
        <v>132</v>
      </c>
      <c r="C142" s="45" t="s">
        <v>494</v>
      </c>
      <c r="D142" s="44" t="s">
        <v>495</v>
      </c>
      <c r="E142" s="45">
        <v>156</v>
      </c>
      <c r="F142" s="44" t="s">
        <v>496</v>
      </c>
      <c r="G142" s="45" t="s">
        <v>41</v>
      </c>
      <c r="H142" s="45">
        <v>2023</v>
      </c>
      <c r="I142" s="45">
        <v>56</v>
      </c>
      <c r="J142" s="45">
        <v>2030</v>
      </c>
      <c r="K142" s="45">
        <v>80</v>
      </c>
      <c r="L142" s="45" t="s">
        <v>61</v>
      </c>
      <c r="M142" s="45" t="s">
        <v>119</v>
      </c>
      <c r="N142" s="45" t="s">
        <v>34</v>
      </c>
      <c r="O142" s="45" t="s">
        <v>35</v>
      </c>
      <c r="P142" s="45"/>
      <c r="Q142" s="44"/>
      <c r="R142" s="45" t="s">
        <v>97</v>
      </c>
      <c r="S142" s="45"/>
      <c r="T142" s="45"/>
      <c r="U142" s="45"/>
      <c r="V142" s="45"/>
      <c r="W142" s="45"/>
      <c r="X142" s="45"/>
      <c r="Y142" s="45"/>
      <c r="Z142" s="45"/>
      <c r="AA142" s="44" t="s">
        <v>497</v>
      </c>
      <c r="AB142" s="53" t="s">
        <v>498</v>
      </c>
      <c r="AC142" s="48"/>
      <c r="AD142" s="48" t="str">
        <f>IF(Tabela13[[#This Row],[ID_IPs_associados]]="","",IFERROR(TRIM(INDEX(_xlfn.TEXTSPLIT(Tabela13[[#This Row],[ID_IPs_associados]],"|"),1,1)),""))</f>
        <v>IP010060</v>
      </c>
      <c r="AE142" s="48" t="str">
        <f>IF(Tabela13[[#This Row],[ID_IPs_associados]]="","",IFERROR(TRIM(INDEX(_xlfn.TEXTSPLIT(Tabela13[[#This Row],[ID_IPs_associados]],"|"),1,2)),""))</f>
        <v>IP240130</v>
      </c>
      <c r="AF142" s="48" t="str">
        <f>IF(Tabela13[[#This Row],[ID_IPs_associados]]="","",IFERROR(TRIM(INDEX(_xlfn.TEXTSPLIT(Tabela13[[#This Row],[ID_IPs_associados]],"|"),1,3)),""))</f>
        <v>IP250270</v>
      </c>
      <c r="AG142" s="48" t="str">
        <f>IF(Tabela13[[#This Row],[ID_IPs_associados]]="","",IFERROR(TRIM(INDEX(_xlfn.TEXTSPLIT(Tabela13[[#This Row],[ID_IPs_associados]],"|"),1,4)),""))</f>
        <v/>
      </c>
      <c r="AH142" s="48" t="str">
        <f>IF(Tabela13[[#This Row],[ID_IPs_associados]]="","",IFERROR(TRIM(INDEX(_xlfn.TEXTSPLIT(Tabela13[[#This Row],[ID_IPs_associados]],"|"),1,5)),""))</f>
        <v/>
      </c>
    </row>
    <row r="143" spans="1:34" ht="37.5" hidden="1" x14ac:dyDescent="0.35">
      <c r="A143" s="43" t="s">
        <v>131</v>
      </c>
      <c r="B143" s="44" t="s">
        <v>132</v>
      </c>
      <c r="C143" s="45"/>
      <c r="D143" s="44"/>
      <c r="E143" s="45">
        <v>157</v>
      </c>
      <c r="F143" s="44" t="s">
        <v>499</v>
      </c>
      <c r="G143" s="45" t="s">
        <v>41</v>
      </c>
      <c r="H143" s="45">
        <v>2019</v>
      </c>
      <c r="I143" s="45">
        <v>17.850000000000001</v>
      </c>
      <c r="J143" s="45">
        <v>2030</v>
      </c>
      <c r="K143" s="45">
        <v>50</v>
      </c>
      <c r="L143" s="45" t="s">
        <v>159</v>
      </c>
      <c r="M143" s="45" t="s">
        <v>339</v>
      </c>
      <c r="N143" s="45" t="s">
        <v>34</v>
      </c>
      <c r="O143" s="45" t="s">
        <v>35</v>
      </c>
      <c r="P143" s="45"/>
      <c r="Q143" s="47"/>
      <c r="R143" s="45" t="s">
        <v>500</v>
      </c>
      <c r="S143" s="45"/>
      <c r="T143" s="47"/>
      <c r="U143" s="45"/>
      <c r="V143" s="45"/>
      <c r="W143" s="45"/>
      <c r="X143" s="45"/>
      <c r="Y143" s="45"/>
      <c r="Z143" s="45"/>
      <c r="AA143" s="44" t="s">
        <v>501</v>
      </c>
      <c r="AB143" s="18" t="s">
        <v>490</v>
      </c>
      <c r="AC143" s="48"/>
      <c r="AD143" s="48" t="str">
        <f>IF(Tabela13[[#This Row],[ID_IPs_associados]]="","",IFERROR(TRIM(INDEX(_xlfn.TEXTSPLIT(Tabela13[[#This Row],[ID_IPs_associados]],"|"),1,1)),""))</f>
        <v/>
      </c>
      <c r="AE143" s="48" t="str">
        <f>IF(Tabela13[[#This Row],[ID_IPs_associados]]="","",IFERROR(TRIM(INDEX(_xlfn.TEXTSPLIT(Tabela13[[#This Row],[ID_IPs_associados]],"|"),1,2)),""))</f>
        <v/>
      </c>
      <c r="AF143" s="48" t="str">
        <f>IF(Tabela13[[#This Row],[ID_IPs_associados]]="","",IFERROR(TRIM(INDEX(_xlfn.TEXTSPLIT(Tabela13[[#This Row],[ID_IPs_associados]],"|"),1,3)),""))</f>
        <v/>
      </c>
      <c r="AG143" s="48" t="str">
        <f>IF(Tabela13[[#This Row],[ID_IPs_associados]]="","",IFERROR(TRIM(INDEX(_xlfn.TEXTSPLIT(Tabela13[[#This Row],[ID_IPs_associados]],"|"),1,4)),""))</f>
        <v/>
      </c>
      <c r="AH143" s="48" t="str">
        <f>IF(Tabela13[[#This Row],[ID_IPs_associados]]="","",IFERROR(TRIM(INDEX(_xlfn.TEXTSPLIT(Tabela13[[#This Row],[ID_IPs_associados]],"|"),1,5)),""))</f>
        <v/>
      </c>
    </row>
    <row r="144" spans="1:34" ht="29" hidden="1" x14ac:dyDescent="0.35">
      <c r="A144" s="43" t="s">
        <v>131</v>
      </c>
      <c r="B144" s="44" t="s">
        <v>132</v>
      </c>
      <c r="C144" s="45"/>
      <c r="D144" s="44"/>
      <c r="E144" s="45">
        <v>158</v>
      </c>
      <c r="F144" s="44" t="s">
        <v>502</v>
      </c>
      <c r="G144" s="45" t="s">
        <v>41</v>
      </c>
      <c r="H144" s="45">
        <v>2019</v>
      </c>
      <c r="I144" s="45">
        <v>51.8</v>
      </c>
      <c r="J144" s="45">
        <v>2030</v>
      </c>
      <c r="K144" s="45">
        <v>89</v>
      </c>
      <c r="L144" s="45" t="s">
        <v>159</v>
      </c>
      <c r="M144" s="45" t="s">
        <v>339</v>
      </c>
      <c r="N144" s="45" t="s">
        <v>34</v>
      </c>
      <c r="O144" s="45" t="s">
        <v>35</v>
      </c>
      <c r="P144" s="45"/>
      <c r="Q144" s="47"/>
      <c r="R144" s="45" t="s">
        <v>500</v>
      </c>
      <c r="S144" s="45"/>
      <c r="T144" s="47"/>
      <c r="U144" s="45"/>
      <c r="V144" s="45"/>
      <c r="W144" s="45"/>
      <c r="X144" s="45"/>
      <c r="Y144" s="45"/>
      <c r="Z144" s="45"/>
      <c r="AA144" s="44" t="s">
        <v>503</v>
      </c>
      <c r="AB144" s="18" t="s">
        <v>504</v>
      </c>
      <c r="AC144" s="48"/>
      <c r="AD144" s="48" t="str">
        <f>IF(Tabela13[[#This Row],[ID_IPs_associados]]="","",IFERROR(TRIM(INDEX(_xlfn.TEXTSPLIT(Tabela13[[#This Row],[ID_IPs_associados]],"|"),1,1)),""))</f>
        <v/>
      </c>
      <c r="AE144" s="48" t="str">
        <f>IF(Tabela13[[#This Row],[ID_IPs_associados]]="","",IFERROR(TRIM(INDEX(_xlfn.TEXTSPLIT(Tabela13[[#This Row],[ID_IPs_associados]],"|"),1,2)),""))</f>
        <v/>
      </c>
      <c r="AF144" s="48" t="str">
        <f>IF(Tabela13[[#This Row],[ID_IPs_associados]]="","",IFERROR(TRIM(INDEX(_xlfn.TEXTSPLIT(Tabela13[[#This Row],[ID_IPs_associados]],"|"),1,3)),""))</f>
        <v/>
      </c>
      <c r="AG144" s="48" t="str">
        <f>IF(Tabela13[[#This Row],[ID_IPs_associados]]="","",IFERROR(TRIM(INDEX(_xlfn.TEXTSPLIT(Tabela13[[#This Row],[ID_IPs_associados]],"|"),1,4)),""))</f>
        <v/>
      </c>
      <c r="AH144" s="48" t="str">
        <f>IF(Tabela13[[#This Row],[ID_IPs_associados]]="","",IFERROR(TRIM(INDEX(_xlfn.TEXTSPLIT(Tabela13[[#This Row],[ID_IPs_associados]],"|"),1,5)),""))</f>
        <v/>
      </c>
    </row>
    <row r="145" spans="1:34" ht="37.5" hidden="1" x14ac:dyDescent="0.35">
      <c r="A145" s="43" t="s">
        <v>131</v>
      </c>
      <c r="B145" s="44" t="s">
        <v>132</v>
      </c>
      <c r="C145" s="45"/>
      <c r="D145" s="44"/>
      <c r="E145" s="45">
        <v>159</v>
      </c>
      <c r="F145" s="44" t="s">
        <v>505</v>
      </c>
      <c r="G145" s="45" t="s">
        <v>506</v>
      </c>
      <c r="H145" s="45">
        <v>2019</v>
      </c>
      <c r="I145" s="49">
        <v>146993</v>
      </c>
      <c r="J145" s="45">
        <v>2030</v>
      </c>
      <c r="K145" s="46" t="s">
        <v>126</v>
      </c>
      <c r="L145" s="45" t="s">
        <v>51</v>
      </c>
      <c r="M145" s="45" t="s">
        <v>452</v>
      </c>
      <c r="N145" s="45" t="s">
        <v>273</v>
      </c>
      <c r="O145" s="45" t="s">
        <v>274</v>
      </c>
      <c r="P145" s="45"/>
      <c r="Q145" s="47" t="s">
        <v>507</v>
      </c>
      <c r="R145" s="45"/>
      <c r="S145" s="47"/>
      <c r="T145" s="47"/>
      <c r="U145" s="45"/>
      <c r="V145" s="45"/>
      <c r="W145" s="45"/>
      <c r="X145" s="45"/>
      <c r="Y145" s="45"/>
      <c r="Z145" s="45"/>
      <c r="AA145" s="44"/>
      <c r="AB145" s="44"/>
      <c r="AC145" s="48"/>
      <c r="AD145" s="48" t="str">
        <f>IF(Tabela13[[#This Row],[ID_IPs_associados]]="","",IFERROR(TRIM(INDEX(_xlfn.TEXTSPLIT(Tabela13[[#This Row],[ID_IPs_associados]],"|"),1,1)),""))</f>
        <v/>
      </c>
      <c r="AE145" s="48" t="str">
        <f>IF(Tabela13[[#This Row],[ID_IPs_associados]]="","",IFERROR(TRIM(INDEX(_xlfn.TEXTSPLIT(Tabela13[[#This Row],[ID_IPs_associados]],"|"),1,2)),""))</f>
        <v/>
      </c>
      <c r="AF145" s="48" t="str">
        <f>IF(Tabela13[[#This Row],[ID_IPs_associados]]="","",IFERROR(TRIM(INDEX(_xlfn.TEXTSPLIT(Tabela13[[#This Row],[ID_IPs_associados]],"|"),1,3)),""))</f>
        <v/>
      </c>
      <c r="AG145" s="48" t="str">
        <f>IF(Tabela13[[#This Row],[ID_IPs_associados]]="","",IFERROR(TRIM(INDEX(_xlfn.TEXTSPLIT(Tabela13[[#This Row],[ID_IPs_associados]],"|"),1,4)),""))</f>
        <v/>
      </c>
      <c r="AH145" s="48" t="str">
        <f>IF(Tabela13[[#This Row],[ID_IPs_associados]]="","",IFERROR(TRIM(INDEX(_xlfn.TEXTSPLIT(Tabela13[[#This Row],[ID_IPs_associados]],"|"),1,5)),""))</f>
        <v/>
      </c>
    </row>
    <row r="146" spans="1:34" ht="137.5" hidden="1" x14ac:dyDescent="0.35">
      <c r="A146" s="43" t="s">
        <v>131</v>
      </c>
      <c r="B146" s="44" t="s">
        <v>132</v>
      </c>
      <c r="C146" s="45"/>
      <c r="D146" s="44"/>
      <c r="E146" s="45">
        <v>160</v>
      </c>
      <c r="F146" s="44" t="s">
        <v>508</v>
      </c>
      <c r="G146" s="45" t="s">
        <v>41</v>
      </c>
      <c r="H146" s="45">
        <v>2019</v>
      </c>
      <c r="I146" s="45">
        <v>12.9</v>
      </c>
      <c r="J146" s="45">
        <v>2030</v>
      </c>
      <c r="K146" s="45">
        <v>14.5</v>
      </c>
      <c r="L146" s="45" t="s">
        <v>51</v>
      </c>
      <c r="M146" s="45" t="s">
        <v>69</v>
      </c>
      <c r="N146" s="45" t="s">
        <v>34</v>
      </c>
      <c r="O146" s="45" t="s">
        <v>35</v>
      </c>
      <c r="P146" s="45"/>
      <c r="Q146" s="47" t="s">
        <v>299</v>
      </c>
      <c r="R146" s="45" t="s">
        <v>70</v>
      </c>
      <c r="S146" s="45"/>
      <c r="T146" s="45"/>
      <c r="U146" s="45"/>
      <c r="V146" s="45"/>
      <c r="W146" s="45"/>
      <c r="X146" s="45"/>
      <c r="Y146" s="45"/>
      <c r="Z146" s="45"/>
      <c r="AA146" s="44" t="s">
        <v>509</v>
      </c>
      <c r="AB146" s="44" t="s">
        <v>154</v>
      </c>
      <c r="AC146" s="48"/>
      <c r="AD146" s="48" t="str">
        <f>IF(Tabela13[[#This Row],[ID_IPs_associados]]="","",IFERROR(TRIM(INDEX(_xlfn.TEXTSPLIT(Tabela13[[#This Row],[ID_IPs_associados]],"|"),1,1)),""))</f>
        <v/>
      </c>
      <c r="AE146" s="48" t="str">
        <f>IF(Tabela13[[#This Row],[ID_IPs_associados]]="","",IFERROR(TRIM(INDEX(_xlfn.TEXTSPLIT(Tabela13[[#This Row],[ID_IPs_associados]],"|"),1,2)),""))</f>
        <v/>
      </c>
      <c r="AF146" s="48" t="str">
        <f>IF(Tabela13[[#This Row],[ID_IPs_associados]]="","",IFERROR(TRIM(INDEX(_xlfn.TEXTSPLIT(Tabela13[[#This Row],[ID_IPs_associados]],"|"),1,3)),""))</f>
        <v/>
      </c>
      <c r="AG146" s="48" t="str">
        <f>IF(Tabela13[[#This Row],[ID_IPs_associados]]="","",IFERROR(TRIM(INDEX(_xlfn.TEXTSPLIT(Tabela13[[#This Row],[ID_IPs_associados]],"|"),1,4)),""))</f>
        <v/>
      </c>
      <c r="AH146" s="48" t="str">
        <f>IF(Tabela13[[#This Row],[ID_IPs_associados]]="","",IFERROR(TRIM(INDEX(_xlfn.TEXTSPLIT(Tabela13[[#This Row],[ID_IPs_associados]],"|"),1,5)),""))</f>
        <v/>
      </c>
    </row>
    <row r="147" spans="1:34" ht="37.5" hidden="1" x14ac:dyDescent="0.35">
      <c r="A147" s="43" t="s">
        <v>131</v>
      </c>
      <c r="B147" s="44" t="s">
        <v>132</v>
      </c>
      <c r="C147" s="45"/>
      <c r="D147" s="44"/>
      <c r="E147" s="45">
        <v>161</v>
      </c>
      <c r="F147" s="44" t="s">
        <v>510</v>
      </c>
      <c r="G147" s="45" t="s">
        <v>101</v>
      </c>
      <c r="H147" s="45">
        <v>2017</v>
      </c>
      <c r="I147" s="49">
        <v>3889</v>
      </c>
      <c r="J147" s="45">
        <v>2030</v>
      </c>
      <c r="K147" s="49">
        <v>7778</v>
      </c>
      <c r="L147" s="45" t="s">
        <v>61</v>
      </c>
      <c r="M147" s="45" t="s">
        <v>69</v>
      </c>
      <c r="N147" s="45" t="s">
        <v>34</v>
      </c>
      <c r="O147" s="45" t="s">
        <v>35</v>
      </c>
      <c r="P147" s="45"/>
      <c r="Q147" s="47"/>
      <c r="R147" s="45" t="s">
        <v>511</v>
      </c>
      <c r="S147" s="45">
        <v>9</v>
      </c>
      <c r="T147" s="45" t="s">
        <v>512</v>
      </c>
      <c r="U147" s="45"/>
      <c r="V147" s="45"/>
      <c r="W147" s="45"/>
      <c r="X147" s="45"/>
      <c r="Y147" s="45"/>
      <c r="Z147" s="45"/>
      <c r="AA147" s="44" t="s">
        <v>513</v>
      </c>
      <c r="AB147" s="52" t="s">
        <v>154</v>
      </c>
      <c r="AC147" s="48"/>
      <c r="AD147" s="48" t="str">
        <f>IF(Tabela13[[#This Row],[ID_IPs_associados]]="","",IFERROR(TRIM(INDEX(_xlfn.TEXTSPLIT(Tabela13[[#This Row],[ID_IPs_associados]],"|"),1,1)),""))</f>
        <v/>
      </c>
      <c r="AE147" s="48" t="str">
        <f>IF(Tabela13[[#This Row],[ID_IPs_associados]]="","",IFERROR(TRIM(INDEX(_xlfn.TEXTSPLIT(Tabela13[[#This Row],[ID_IPs_associados]],"|"),1,2)),""))</f>
        <v/>
      </c>
      <c r="AF147" s="48" t="str">
        <f>IF(Tabela13[[#This Row],[ID_IPs_associados]]="","",IFERROR(TRIM(INDEX(_xlfn.TEXTSPLIT(Tabela13[[#This Row],[ID_IPs_associados]],"|"),1,3)),""))</f>
        <v/>
      </c>
      <c r="AG147" s="48" t="str">
        <f>IF(Tabela13[[#This Row],[ID_IPs_associados]]="","",IFERROR(TRIM(INDEX(_xlfn.TEXTSPLIT(Tabela13[[#This Row],[ID_IPs_associados]],"|"),1,4)),""))</f>
        <v/>
      </c>
      <c r="AH147" s="48" t="str">
        <f>IF(Tabela13[[#This Row],[ID_IPs_associados]]="","",IFERROR(TRIM(INDEX(_xlfn.TEXTSPLIT(Tabela13[[#This Row],[ID_IPs_associados]],"|"),1,5)),""))</f>
        <v/>
      </c>
    </row>
    <row r="148" spans="1:34" ht="37.5" hidden="1" x14ac:dyDescent="0.35">
      <c r="A148" s="43" t="s">
        <v>131</v>
      </c>
      <c r="B148" s="44" t="s">
        <v>132</v>
      </c>
      <c r="C148" s="45"/>
      <c r="D148" s="44"/>
      <c r="E148" s="45">
        <v>162</v>
      </c>
      <c r="F148" s="44" t="s">
        <v>514</v>
      </c>
      <c r="G148" s="45" t="s">
        <v>101</v>
      </c>
      <c r="H148" s="45">
        <v>2017</v>
      </c>
      <c r="I148" s="49">
        <v>24784</v>
      </c>
      <c r="J148" s="45">
        <v>2030</v>
      </c>
      <c r="K148" s="49">
        <v>30980</v>
      </c>
      <c r="L148" s="45" t="s">
        <v>51</v>
      </c>
      <c r="M148" s="45" t="s">
        <v>112</v>
      </c>
      <c r="N148" s="45" t="s">
        <v>273</v>
      </c>
      <c r="O148" s="45" t="s">
        <v>274</v>
      </c>
      <c r="P148" s="45"/>
      <c r="Q148" s="47" t="s">
        <v>515</v>
      </c>
      <c r="R148" s="45"/>
      <c r="S148" s="47"/>
      <c r="T148" s="47"/>
      <c r="U148" s="45"/>
      <c r="V148" s="45"/>
      <c r="W148" s="45"/>
      <c r="X148" s="45"/>
      <c r="Y148" s="45"/>
      <c r="Z148" s="45"/>
      <c r="AA148" s="44"/>
      <c r="AB148" s="44"/>
      <c r="AC148" s="48"/>
      <c r="AD148" s="48" t="str">
        <f>IF(Tabela13[[#This Row],[ID_IPs_associados]]="","",IFERROR(TRIM(INDEX(_xlfn.TEXTSPLIT(Tabela13[[#This Row],[ID_IPs_associados]],"|"),1,1)),""))</f>
        <v/>
      </c>
      <c r="AE148" s="48" t="str">
        <f>IF(Tabela13[[#This Row],[ID_IPs_associados]]="","",IFERROR(TRIM(INDEX(_xlfn.TEXTSPLIT(Tabela13[[#This Row],[ID_IPs_associados]],"|"),1,2)),""))</f>
        <v/>
      </c>
      <c r="AF148" s="48" t="str">
        <f>IF(Tabela13[[#This Row],[ID_IPs_associados]]="","",IFERROR(TRIM(INDEX(_xlfn.TEXTSPLIT(Tabela13[[#This Row],[ID_IPs_associados]],"|"),1,3)),""))</f>
        <v/>
      </c>
      <c r="AG148" s="48" t="str">
        <f>IF(Tabela13[[#This Row],[ID_IPs_associados]]="","",IFERROR(TRIM(INDEX(_xlfn.TEXTSPLIT(Tabela13[[#This Row],[ID_IPs_associados]],"|"),1,4)),""))</f>
        <v/>
      </c>
      <c r="AH148" s="48" t="str">
        <f>IF(Tabela13[[#This Row],[ID_IPs_associados]]="","",IFERROR(TRIM(INDEX(_xlfn.TEXTSPLIT(Tabela13[[#This Row],[ID_IPs_associados]],"|"),1,5)),""))</f>
        <v/>
      </c>
    </row>
    <row r="149" spans="1:34" ht="62.5" hidden="1" x14ac:dyDescent="0.35">
      <c r="A149" s="43" t="s">
        <v>131</v>
      </c>
      <c r="B149" s="44" t="s">
        <v>132</v>
      </c>
      <c r="C149" s="45"/>
      <c r="D149" s="44"/>
      <c r="E149" s="45">
        <v>163</v>
      </c>
      <c r="F149" s="44" t="s">
        <v>516</v>
      </c>
      <c r="G149" s="45" t="s">
        <v>41</v>
      </c>
      <c r="H149" s="45">
        <v>2019</v>
      </c>
      <c r="I149" s="45">
        <v>5.4</v>
      </c>
      <c r="J149" s="45">
        <v>2030</v>
      </c>
      <c r="K149" s="45">
        <v>9</v>
      </c>
      <c r="L149" s="45" t="s">
        <v>61</v>
      </c>
      <c r="M149" s="45" t="s">
        <v>69</v>
      </c>
      <c r="N149" s="45" t="s">
        <v>34</v>
      </c>
      <c r="O149" s="45" t="s">
        <v>35</v>
      </c>
      <c r="P149" s="45"/>
      <c r="Q149" s="47"/>
      <c r="R149" s="45" t="s">
        <v>511</v>
      </c>
      <c r="S149" s="45">
        <v>9</v>
      </c>
      <c r="T149" s="45" t="s">
        <v>63</v>
      </c>
      <c r="U149" s="45"/>
      <c r="V149" s="45"/>
      <c r="W149" s="45"/>
      <c r="X149" s="45"/>
      <c r="Y149" s="45"/>
      <c r="Z149" s="45"/>
      <c r="AA149" s="44" t="s">
        <v>517</v>
      </c>
      <c r="AB149" s="44" t="s">
        <v>154</v>
      </c>
      <c r="AC149" s="48" t="s">
        <v>164</v>
      </c>
      <c r="AD149" s="48" t="str">
        <f>IF(Tabela13[[#This Row],[ID_IPs_associados]]="","",IFERROR(TRIM(INDEX(_xlfn.TEXTSPLIT(Tabela13[[#This Row],[ID_IPs_associados]],"|"),1,1)),""))</f>
        <v/>
      </c>
      <c r="AE149" s="48" t="str">
        <f>IF(Tabela13[[#This Row],[ID_IPs_associados]]="","",IFERROR(TRIM(INDEX(_xlfn.TEXTSPLIT(Tabela13[[#This Row],[ID_IPs_associados]],"|"),1,2)),""))</f>
        <v/>
      </c>
      <c r="AF149" s="48" t="str">
        <f>IF(Tabela13[[#This Row],[ID_IPs_associados]]="","",IFERROR(TRIM(INDEX(_xlfn.TEXTSPLIT(Tabela13[[#This Row],[ID_IPs_associados]],"|"),1,3)),""))</f>
        <v/>
      </c>
      <c r="AG149" s="48" t="str">
        <f>IF(Tabela13[[#This Row],[ID_IPs_associados]]="","",IFERROR(TRIM(INDEX(_xlfn.TEXTSPLIT(Tabela13[[#This Row],[ID_IPs_associados]],"|"),1,4)),""))</f>
        <v/>
      </c>
      <c r="AH149" s="48" t="str">
        <f>IF(Tabela13[[#This Row],[ID_IPs_associados]]="","",IFERROR(TRIM(INDEX(_xlfn.TEXTSPLIT(Tabela13[[#This Row],[ID_IPs_associados]],"|"),1,5)),""))</f>
        <v/>
      </c>
    </row>
    <row r="150" spans="1:34" ht="37.5" hidden="1" x14ac:dyDescent="0.35">
      <c r="A150" s="43" t="s">
        <v>131</v>
      </c>
      <c r="B150" s="44" t="s">
        <v>132</v>
      </c>
      <c r="C150" s="45"/>
      <c r="D150" s="44"/>
      <c r="E150" s="45">
        <v>164</v>
      </c>
      <c r="F150" s="44" t="s">
        <v>518</v>
      </c>
      <c r="G150" s="45" t="s">
        <v>41</v>
      </c>
      <c r="H150" s="45">
        <v>2019</v>
      </c>
      <c r="I150" s="45">
        <v>52.3</v>
      </c>
      <c r="J150" s="45">
        <v>2030</v>
      </c>
      <c r="K150" s="45">
        <v>70</v>
      </c>
      <c r="L150" s="45" t="s">
        <v>281</v>
      </c>
      <c r="M150" s="45" t="s">
        <v>119</v>
      </c>
      <c r="N150" s="45" t="s">
        <v>34</v>
      </c>
      <c r="O150" s="45" t="s">
        <v>35</v>
      </c>
      <c r="P150" s="45"/>
      <c r="Q150" s="44"/>
      <c r="R150" s="45" t="s">
        <v>519</v>
      </c>
      <c r="S150" s="45"/>
      <c r="T150" s="45"/>
      <c r="U150" s="45"/>
      <c r="V150" s="45"/>
      <c r="W150" s="45"/>
      <c r="X150" s="45"/>
      <c r="Y150" s="45"/>
      <c r="Z150" s="45"/>
      <c r="AA150" s="52" t="s">
        <v>520</v>
      </c>
      <c r="AB150" s="62" t="s">
        <v>154</v>
      </c>
      <c r="AC150" s="48" t="s">
        <v>164</v>
      </c>
      <c r="AD150" s="48" t="str">
        <f>IF(Tabela13[[#This Row],[ID_IPs_associados]]="","",IFERROR(TRIM(INDEX(_xlfn.TEXTSPLIT(Tabela13[[#This Row],[ID_IPs_associados]],"|"),1,1)),""))</f>
        <v/>
      </c>
      <c r="AE150" s="48" t="str">
        <f>IF(Tabela13[[#This Row],[ID_IPs_associados]]="","",IFERROR(TRIM(INDEX(_xlfn.TEXTSPLIT(Tabela13[[#This Row],[ID_IPs_associados]],"|"),1,2)),""))</f>
        <v/>
      </c>
      <c r="AF150" s="48" t="str">
        <f>IF(Tabela13[[#This Row],[ID_IPs_associados]]="","",IFERROR(TRIM(INDEX(_xlfn.TEXTSPLIT(Tabela13[[#This Row],[ID_IPs_associados]],"|"),1,3)),""))</f>
        <v/>
      </c>
      <c r="AG150" s="48" t="str">
        <f>IF(Tabela13[[#This Row],[ID_IPs_associados]]="","",IFERROR(TRIM(INDEX(_xlfn.TEXTSPLIT(Tabela13[[#This Row],[ID_IPs_associados]],"|"),1,4)),""))</f>
        <v/>
      </c>
      <c r="AH150" s="48" t="str">
        <f>IF(Tabela13[[#This Row],[ID_IPs_associados]]="","",IFERROR(TRIM(INDEX(_xlfn.TEXTSPLIT(Tabela13[[#This Row],[ID_IPs_associados]],"|"),1,5)),""))</f>
        <v/>
      </c>
    </row>
    <row r="151" spans="1:34" ht="37.5" hidden="1" x14ac:dyDescent="0.35">
      <c r="A151" s="43" t="s">
        <v>131</v>
      </c>
      <c r="B151" s="44" t="s">
        <v>132</v>
      </c>
      <c r="C151" s="45"/>
      <c r="D151" s="44"/>
      <c r="E151" s="45">
        <v>165</v>
      </c>
      <c r="F151" s="44" t="s">
        <v>521</v>
      </c>
      <c r="G151" s="45" t="s">
        <v>41</v>
      </c>
      <c r="H151" s="45">
        <v>2019</v>
      </c>
      <c r="I151" s="45">
        <v>10.5</v>
      </c>
      <c r="J151" s="45">
        <v>2030</v>
      </c>
      <c r="K151" s="51">
        <v>60</v>
      </c>
      <c r="L151" s="45" t="s">
        <v>281</v>
      </c>
      <c r="M151" s="45" t="s">
        <v>119</v>
      </c>
      <c r="N151" s="45" t="s">
        <v>34</v>
      </c>
      <c r="O151" s="45" t="s">
        <v>35</v>
      </c>
      <c r="P151" s="45"/>
      <c r="Q151" s="44" t="s">
        <v>1292</v>
      </c>
      <c r="R151" s="45" t="s">
        <v>519</v>
      </c>
      <c r="S151" s="45"/>
      <c r="T151" s="45"/>
      <c r="U151" s="45"/>
      <c r="V151" s="45"/>
      <c r="W151" s="45"/>
      <c r="X151" s="45"/>
      <c r="Y151" s="45"/>
      <c r="Z151" s="45"/>
      <c r="AA151" s="44" t="s">
        <v>522</v>
      </c>
      <c r="AB151" s="52" t="s">
        <v>467</v>
      </c>
      <c r="AC151" s="48" t="s">
        <v>1293</v>
      </c>
      <c r="AD151" s="48" t="str">
        <f>IF(Tabela13[[#This Row],[ID_IPs_associados]]="","",IFERROR(TRIM(INDEX(_xlfn.TEXTSPLIT(Tabela13[[#This Row],[ID_IPs_associados]],"|"),1,1)),""))</f>
        <v/>
      </c>
      <c r="AE151" s="48" t="str">
        <f>IF(Tabela13[[#This Row],[ID_IPs_associados]]="","",IFERROR(TRIM(INDEX(_xlfn.TEXTSPLIT(Tabela13[[#This Row],[ID_IPs_associados]],"|"),1,2)),""))</f>
        <v/>
      </c>
      <c r="AF151" s="48" t="str">
        <f>IF(Tabela13[[#This Row],[ID_IPs_associados]]="","",IFERROR(TRIM(INDEX(_xlfn.TEXTSPLIT(Tabela13[[#This Row],[ID_IPs_associados]],"|"),1,3)),""))</f>
        <v/>
      </c>
      <c r="AG151" s="48" t="str">
        <f>IF(Tabela13[[#This Row],[ID_IPs_associados]]="","",IFERROR(TRIM(INDEX(_xlfn.TEXTSPLIT(Tabela13[[#This Row],[ID_IPs_associados]],"|"),1,4)),""))</f>
        <v/>
      </c>
      <c r="AH151" s="48" t="str">
        <f>IF(Tabela13[[#This Row],[ID_IPs_associados]]="","",IFERROR(TRIM(INDEX(_xlfn.TEXTSPLIT(Tabela13[[#This Row],[ID_IPs_associados]],"|"),1,5)),""))</f>
        <v/>
      </c>
    </row>
    <row r="152" spans="1:34" ht="37.5" hidden="1" x14ac:dyDescent="0.35">
      <c r="A152" s="43" t="s">
        <v>131</v>
      </c>
      <c r="B152" s="44" t="s">
        <v>132</v>
      </c>
      <c r="C152" s="45"/>
      <c r="D152" s="44"/>
      <c r="E152" s="45">
        <v>166</v>
      </c>
      <c r="F152" s="44" t="s">
        <v>523</v>
      </c>
      <c r="G152" s="45" t="s">
        <v>101</v>
      </c>
      <c r="H152" s="45">
        <v>2019</v>
      </c>
      <c r="I152" s="45">
        <v>272</v>
      </c>
      <c r="J152" s="45">
        <v>2030</v>
      </c>
      <c r="K152" s="45">
        <v>340</v>
      </c>
      <c r="L152" s="45" t="s">
        <v>61</v>
      </c>
      <c r="M152" s="45" t="s">
        <v>62</v>
      </c>
      <c r="N152" s="45" t="s">
        <v>34</v>
      </c>
      <c r="O152" s="45" t="s">
        <v>35</v>
      </c>
      <c r="P152" s="45"/>
      <c r="Q152" s="47"/>
      <c r="R152" s="45" t="s">
        <v>63</v>
      </c>
      <c r="S152" s="45"/>
      <c r="T152" s="45"/>
      <c r="U152" s="45"/>
      <c r="V152" s="45"/>
      <c r="W152" s="45"/>
      <c r="X152" s="45"/>
      <c r="Y152" s="45"/>
      <c r="Z152" s="45"/>
      <c r="AA152" s="44" t="s">
        <v>524</v>
      </c>
      <c r="AB152" s="52" t="s">
        <v>467</v>
      </c>
      <c r="AC152" s="48"/>
      <c r="AD152" s="48" t="str">
        <f>IF(Tabela13[[#This Row],[ID_IPs_associados]]="","",IFERROR(TRIM(INDEX(_xlfn.TEXTSPLIT(Tabela13[[#This Row],[ID_IPs_associados]],"|"),1,1)),""))</f>
        <v/>
      </c>
      <c r="AE152" s="48" t="str">
        <f>IF(Tabela13[[#This Row],[ID_IPs_associados]]="","",IFERROR(TRIM(INDEX(_xlfn.TEXTSPLIT(Tabela13[[#This Row],[ID_IPs_associados]],"|"),1,2)),""))</f>
        <v/>
      </c>
      <c r="AF152" s="48" t="str">
        <f>IF(Tabela13[[#This Row],[ID_IPs_associados]]="","",IFERROR(TRIM(INDEX(_xlfn.TEXTSPLIT(Tabela13[[#This Row],[ID_IPs_associados]],"|"),1,3)),""))</f>
        <v/>
      </c>
      <c r="AG152" s="48" t="str">
        <f>IF(Tabela13[[#This Row],[ID_IPs_associados]]="","",IFERROR(TRIM(INDEX(_xlfn.TEXTSPLIT(Tabela13[[#This Row],[ID_IPs_associados]],"|"),1,4)),""))</f>
        <v/>
      </c>
      <c r="AH152" s="48" t="str">
        <f>IF(Tabela13[[#This Row],[ID_IPs_associados]]="","",IFERROR(TRIM(INDEX(_xlfn.TEXTSPLIT(Tabela13[[#This Row],[ID_IPs_associados]],"|"),1,5)),""))</f>
        <v/>
      </c>
    </row>
    <row r="153" spans="1:34" ht="37.5" hidden="1" x14ac:dyDescent="0.35">
      <c r="A153" s="43" t="s">
        <v>131</v>
      </c>
      <c r="B153" s="44" t="s">
        <v>132</v>
      </c>
      <c r="C153" s="45"/>
      <c r="D153" s="44"/>
      <c r="E153" s="45">
        <v>167</v>
      </c>
      <c r="F153" s="44" t="s">
        <v>525</v>
      </c>
      <c r="G153" s="45" t="s">
        <v>101</v>
      </c>
      <c r="H153" s="45">
        <v>2019</v>
      </c>
      <c r="I153" s="49">
        <v>14617</v>
      </c>
      <c r="J153" s="45">
        <v>2030</v>
      </c>
      <c r="K153" s="49">
        <v>15347</v>
      </c>
      <c r="L153" s="45" t="s">
        <v>400</v>
      </c>
      <c r="M153" s="45" t="s">
        <v>69</v>
      </c>
      <c r="N153" s="45" t="s">
        <v>34</v>
      </c>
      <c r="O153" s="45" t="s">
        <v>35</v>
      </c>
      <c r="P153" s="45"/>
      <c r="Q153" s="47"/>
      <c r="R153" s="45" t="s">
        <v>410</v>
      </c>
      <c r="S153" s="45"/>
      <c r="T153" s="45"/>
      <c r="U153" s="45"/>
      <c r="V153" s="45"/>
      <c r="W153" s="45"/>
      <c r="X153" s="45"/>
      <c r="Y153" s="45"/>
      <c r="Z153" s="45"/>
      <c r="AA153" s="44" t="s">
        <v>526</v>
      </c>
      <c r="AB153" s="44" t="s">
        <v>154</v>
      </c>
      <c r="AC153" s="48"/>
      <c r="AD153" s="48" t="str">
        <f>IF(Tabela13[[#This Row],[ID_IPs_associados]]="","",IFERROR(TRIM(INDEX(_xlfn.TEXTSPLIT(Tabela13[[#This Row],[ID_IPs_associados]],"|"),1,1)),""))</f>
        <v/>
      </c>
      <c r="AE153" s="48" t="str">
        <f>IF(Tabela13[[#This Row],[ID_IPs_associados]]="","",IFERROR(TRIM(INDEX(_xlfn.TEXTSPLIT(Tabela13[[#This Row],[ID_IPs_associados]],"|"),1,2)),""))</f>
        <v/>
      </c>
      <c r="AF153" s="48" t="str">
        <f>IF(Tabela13[[#This Row],[ID_IPs_associados]]="","",IFERROR(TRIM(INDEX(_xlfn.TEXTSPLIT(Tabela13[[#This Row],[ID_IPs_associados]],"|"),1,3)),""))</f>
        <v/>
      </c>
      <c r="AG153" s="48" t="str">
        <f>IF(Tabela13[[#This Row],[ID_IPs_associados]]="","",IFERROR(TRIM(INDEX(_xlfn.TEXTSPLIT(Tabela13[[#This Row],[ID_IPs_associados]],"|"),1,4)),""))</f>
        <v/>
      </c>
      <c r="AH153" s="48" t="str">
        <f>IF(Tabela13[[#This Row],[ID_IPs_associados]]="","",IFERROR(TRIM(INDEX(_xlfn.TEXTSPLIT(Tabela13[[#This Row],[ID_IPs_associados]],"|"),1,5)),""))</f>
        <v/>
      </c>
    </row>
    <row r="154" spans="1:34" ht="32.25" hidden="1" customHeight="1" x14ac:dyDescent="0.35">
      <c r="A154" s="43" t="s">
        <v>131</v>
      </c>
      <c r="B154" s="44" t="s">
        <v>132</v>
      </c>
      <c r="C154" s="45"/>
      <c r="D154" s="44"/>
      <c r="E154" s="45">
        <v>168</v>
      </c>
      <c r="F154" s="44" t="s">
        <v>527</v>
      </c>
      <c r="G154" s="45" t="s">
        <v>528</v>
      </c>
      <c r="H154" s="45">
        <v>2019</v>
      </c>
      <c r="I154" s="45">
        <v>31.5</v>
      </c>
      <c r="J154" s="45">
        <v>2030</v>
      </c>
      <c r="K154" s="45">
        <v>29.2</v>
      </c>
      <c r="L154" s="45" t="s">
        <v>159</v>
      </c>
      <c r="M154" s="45" t="s">
        <v>44</v>
      </c>
      <c r="N154" s="45" t="s">
        <v>34</v>
      </c>
      <c r="O154" s="45" t="s">
        <v>35</v>
      </c>
      <c r="P154" s="45"/>
      <c r="Q154" s="47" t="s">
        <v>239</v>
      </c>
      <c r="R154" s="45" t="s">
        <v>529</v>
      </c>
      <c r="S154" s="45"/>
      <c r="T154" s="45"/>
      <c r="U154" s="45"/>
      <c r="V154" s="45"/>
      <c r="W154" s="45"/>
      <c r="X154" s="45"/>
      <c r="Y154" s="45"/>
      <c r="Z154" s="45"/>
      <c r="AA154" s="44" t="s">
        <v>530</v>
      </c>
      <c r="AB154" s="52" t="s">
        <v>490</v>
      </c>
      <c r="AC154" s="47"/>
      <c r="AD154" s="48" t="str">
        <f>IF(Tabela13[[#This Row],[ID_IPs_associados]]="","",IFERROR(TRIM(INDEX(_xlfn.TEXTSPLIT(Tabela13[[#This Row],[ID_IPs_associados]],"|"),1,1)),""))</f>
        <v/>
      </c>
      <c r="AE154" s="48" t="str">
        <f>IF(Tabela13[[#This Row],[ID_IPs_associados]]="","",IFERROR(TRIM(INDEX(_xlfn.TEXTSPLIT(Tabela13[[#This Row],[ID_IPs_associados]],"|"),1,2)),""))</f>
        <v/>
      </c>
      <c r="AF154" s="48" t="str">
        <f>IF(Tabela13[[#This Row],[ID_IPs_associados]]="","",IFERROR(TRIM(INDEX(_xlfn.TEXTSPLIT(Tabela13[[#This Row],[ID_IPs_associados]],"|"),1,3)),""))</f>
        <v/>
      </c>
      <c r="AG154" s="48" t="str">
        <f>IF(Tabela13[[#This Row],[ID_IPs_associados]]="","",IFERROR(TRIM(INDEX(_xlfn.TEXTSPLIT(Tabela13[[#This Row],[ID_IPs_associados]],"|"),1,4)),""))</f>
        <v/>
      </c>
      <c r="AH154" s="48" t="str">
        <f>IF(Tabela13[[#This Row],[ID_IPs_associados]]="","",IFERROR(TRIM(INDEX(_xlfn.TEXTSPLIT(Tabela13[[#This Row],[ID_IPs_associados]],"|"),1,5)),""))</f>
        <v/>
      </c>
    </row>
    <row r="155" spans="1:34" ht="37.5" hidden="1" x14ac:dyDescent="0.35">
      <c r="A155" s="43" t="s">
        <v>131</v>
      </c>
      <c r="B155" s="44" t="s">
        <v>132</v>
      </c>
      <c r="C155" s="45"/>
      <c r="D155" s="44"/>
      <c r="E155" s="45">
        <v>169</v>
      </c>
      <c r="F155" s="44" t="s">
        <v>531</v>
      </c>
      <c r="G155" s="45" t="s">
        <v>528</v>
      </c>
      <c r="H155" s="45">
        <v>2019</v>
      </c>
      <c r="I155" s="45">
        <v>139.19999999999999</v>
      </c>
      <c r="J155" s="45">
        <v>2030</v>
      </c>
      <c r="K155" s="45">
        <v>93</v>
      </c>
      <c r="L155" s="45" t="s">
        <v>159</v>
      </c>
      <c r="M155" s="45" t="s">
        <v>44</v>
      </c>
      <c r="N155" s="45" t="s">
        <v>34</v>
      </c>
      <c r="O155" s="45" t="s">
        <v>35</v>
      </c>
      <c r="P155" s="45"/>
      <c r="Q155" s="47" t="s">
        <v>239</v>
      </c>
      <c r="R155" s="45" t="s">
        <v>529</v>
      </c>
      <c r="S155" s="45"/>
      <c r="T155" s="45"/>
      <c r="U155" s="45"/>
      <c r="V155" s="45"/>
      <c r="W155" s="45"/>
      <c r="X155" s="45"/>
      <c r="Y155" s="45"/>
      <c r="Z155" s="45"/>
      <c r="AA155" s="44" t="s">
        <v>532</v>
      </c>
      <c r="AB155" s="52" t="s">
        <v>490</v>
      </c>
      <c r="AC155" s="47"/>
      <c r="AD155" s="48" t="str">
        <f>IF(Tabela13[[#This Row],[ID_IPs_associados]]="","",IFERROR(TRIM(INDEX(_xlfn.TEXTSPLIT(Tabela13[[#This Row],[ID_IPs_associados]],"|"),1,1)),""))</f>
        <v/>
      </c>
      <c r="AE155" s="48" t="str">
        <f>IF(Tabela13[[#This Row],[ID_IPs_associados]]="","",IFERROR(TRIM(INDEX(_xlfn.TEXTSPLIT(Tabela13[[#This Row],[ID_IPs_associados]],"|"),1,2)),""))</f>
        <v/>
      </c>
      <c r="AF155" s="48" t="str">
        <f>IF(Tabela13[[#This Row],[ID_IPs_associados]]="","",IFERROR(TRIM(INDEX(_xlfn.TEXTSPLIT(Tabela13[[#This Row],[ID_IPs_associados]],"|"),1,3)),""))</f>
        <v/>
      </c>
      <c r="AG155" s="48" t="str">
        <f>IF(Tabela13[[#This Row],[ID_IPs_associados]]="","",IFERROR(TRIM(INDEX(_xlfn.TEXTSPLIT(Tabela13[[#This Row],[ID_IPs_associados]],"|"),1,4)),""))</f>
        <v/>
      </c>
      <c r="AH155" s="48" t="str">
        <f>IF(Tabela13[[#This Row],[ID_IPs_associados]]="","",IFERROR(TRIM(INDEX(_xlfn.TEXTSPLIT(Tabela13[[#This Row],[ID_IPs_associados]],"|"),1,5)),""))</f>
        <v/>
      </c>
    </row>
    <row r="156" spans="1:34" ht="37.5" hidden="1" x14ac:dyDescent="0.35">
      <c r="A156" s="43" t="s">
        <v>131</v>
      </c>
      <c r="B156" s="44" t="s">
        <v>132</v>
      </c>
      <c r="C156" s="45"/>
      <c r="D156" s="44"/>
      <c r="E156" s="45">
        <v>170</v>
      </c>
      <c r="F156" s="44" t="s">
        <v>533</v>
      </c>
      <c r="G156" s="45" t="s">
        <v>528</v>
      </c>
      <c r="H156" s="45">
        <v>2019</v>
      </c>
      <c r="I156" s="45">
        <v>45.3</v>
      </c>
      <c r="J156" s="45">
        <v>2030</v>
      </c>
      <c r="K156" s="45">
        <v>26.6</v>
      </c>
      <c r="L156" s="45" t="s">
        <v>159</v>
      </c>
      <c r="M156" s="45" t="s">
        <v>44</v>
      </c>
      <c r="N156" s="45" t="s">
        <v>34</v>
      </c>
      <c r="O156" s="45" t="s">
        <v>35</v>
      </c>
      <c r="P156" s="45"/>
      <c r="Q156" s="47" t="s">
        <v>239</v>
      </c>
      <c r="R156" s="45" t="s">
        <v>529</v>
      </c>
      <c r="S156" s="45">
        <v>3</v>
      </c>
      <c r="T156" s="45" t="s">
        <v>199</v>
      </c>
      <c r="U156" s="45"/>
      <c r="V156" s="45"/>
      <c r="W156" s="45"/>
      <c r="X156" s="45"/>
      <c r="Y156" s="45"/>
      <c r="Z156" s="45"/>
      <c r="AA156" s="44" t="s">
        <v>534</v>
      </c>
      <c r="AB156" s="52" t="s">
        <v>490</v>
      </c>
      <c r="AC156" s="47"/>
      <c r="AD156" s="48" t="str">
        <f>IF(Tabela13[[#This Row],[ID_IPs_associados]]="","",IFERROR(TRIM(INDEX(_xlfn.TEXTSPLIT(Tabela13[[#This Row],[ID_IPs_associados]],"|"),1,1)),""))</f>
        <v/>
      </c>
      <c r="AE156" s="48" t="str">
        <f>IF(Tabela13[[#This Row],[ID_IPs_associados]]="","",IFERROR(TRIM(INDEX(_xlfn.TEXTSPLIT(Tabela13[[#This Row],[ID_IPs_associados]],"|"),1,2)),""))</f>
        <v/>
      </c>
      <c r="AF156" s="48" t="str">
        <f>IF(Tabela13[[#This Row],[ID_IPs_associados]]="","",IFERROR(TRIM(INDEX(_xlfn.TEXTSPLIT(Tabela13[[#This Row],[ID_IPs_associados]],"|"),1,3)),""))</f>
        <v/>
      </c>
      <c r="AG156" s="48" t="str">
        <f>IF(Tabela13[[#This Row],[ID_IPs_associados]]="","",IFERROR(TRIM(INDEX(_xlfn.TEXTSPLIT(Tabela13[[#This Row],[ID_IPs_associados]],"|"),1,4)),""))</f>
        <v/>
      </c>
      <c r="AH156" s="48" t="str">
        <f>IF(Tabela13[[#This Row],[ID_IPs_associados]]="","",IFERROR(TRIM(INDEX(_xlfn.TEXTSPLIT(Tabela13[[#This Row],[ID_IPs_associados]],"|"),1,5)),""))</f>
        <v/>
      </c>
    </row>
    <row r="157" spans="1:34" ht="25" hidden="1" x14ac:dyDescent="0.35">
      <c r="A157" s="43" t="s">
        <v>131</v>
      </c>
      <c r="B157" s="44" t="s">
        <v>132</v>
      </c>
      <c r="C157" s="45"/>
      <c r="D157" s="44"/>
      <c r="E157" s="45">
        <v>171</v>
      </c>
      <c r="F157" s="44" t="s">
        <v>535</v>
      </c>
      <c r="G157" s="45" t="s">
        <v>528</v>
      </c>
      <c r="H157" s="45">
        <v>2019</v>
      </c>
      <c r="I157" s="45">
        <v>50</v>
      </c>
      <c r="J157" s="45">
        <v>2030</v>
      </c>
      <c r="K157" s="45">
        <v>42.8</v>
      </c>
      <c r="L157" s="45" t="s">
        <v>159</v>
      </c>
      <c r="M157" s="45" t="s">
        <v>33</v>
      </c>
      <c r="N157" s="45" t="s">
        <v>34</v>
      </c>
      <c r="O157" s="45" t="s">
        <v>35</v>
      </c>
      <c r="P157" s="45"/>
      <c r="Q157" s="47" t="s">
        <v>239</v>
      </c>
      <c r="R157" s="45" t="s">
        <v>57</v>
      </c>
      <c r="S157" s="45">
        <v>15</v>
      </c>
      <c r="T157" s="45" t="s">
        <v>474</v>
      </c>
      <c r="U157" s="45"/>
      <c r="V157" s="45"/>
      <c r="W157" s="45"/>
      <c r="X157" s="45"/>
      <c r="Y157" s="45"/>
      <c r="Z157" s="45"/>
      <c r="AA157" s="44" t="s">
        <v>536</v>
      </c>
      <c r="AB157" s="52" t="s">
        <v>490</v>
      </c>
      <c r="AC157" s="47"/>
      <c r="AD157" s="48" t="str">
        <f>IF(Tabela13[[#This Row],[ID_IPs_associados]]="","",IFERROR(TRIM(INDEX(_xlfn.TEXTSPLIT(Tabela13[[#This Row],[ID_IPs_associados]],"|"),1,1)),""))</f>
        <v/>
      </c>
      <c r="AE157" s="48" t="str">
        <f>IF(Tabela13[[#This Row],[ID_IPs_associados]]="","",IFERROR(TRIM(INDEX(_xlfn.TEXTSPLIT(Tabela13[[#This Row],[ID_IPs_associados]],"|"),1,2)),""))</f>
        <v/>
      </c>
      <c r="AF157" s="48" t="str">
        <f>IF(Tabela13[[#This Row],[ID_IPs_associados]]="","",IFERROR(TRIM(INDEX(_xlfn.TEXTSPLIT(Tabela13[[#This Row],[ID_IPs_associados]],"|"),1,3)),""))</f>
        <v/>
      </c>
      <c r="AG157" s="48" t="str">
        <f>IF(Tabela13[[#This Row],[ID_IPs_associados]]="","",IFERROR(TRIM(INDEX(_xlfn.TEXTSPLIT(Tabela13[[#This Row],[ID_IPs_associados]],"|"),1,4)),""))</f>
        <v/>
      </c>
      <c r="AH157" s="48" t="str">
        <f>IF(Tabela13[[#This Row],[ID_IPs_associados]]="","",IFERROR(TRIM(INDEX(_xlfn.TEXTSPLIT(Tabela13[[#This Row],[ID_IPs_associados]],"|"),1,5)),""))</f>
        <v/>
      </c>
    </row>
    <row r="158" spans="1:34" ht="37.5" hidden="1" x14ac:dyDescent="0.35">
      <c r="A158" s="43" t="s">
        <v>131</v>
      </c>
      <c r="B158" s="44" t="s">
        <v>132</v>
      </c>
      <c r="C158" s="45"/>
      <c r="D158" s="44"/>
      <c r="E158" s="45">
        <v>172</v>
      </c>
      <c r="F158" s="44" t="s">
        <v>537</v>
      </c>
      <c r="G158" s="45" t="s">
        <v>41</v>
      </c>
      <c r="H158" s="45">
        <v>2019</v>
      </c>
      <c r="I158" s="45">
        <v>77.599999999999994</v>
      </c>
      <c r="J158" s="45">
        <v>2030</v>
      </c>
      <c r="K158" s="45">
        <v>90</v>
      </c>
      <c r="L158" s="45" t="s">
        <v>159</v>
      </c>
      <c r="M158" s="45" t="s">
        <v>44</v>
      </c>
      <c r="N158" s="45" t="s">
        <v>34</v>
      </c>
      <c r="O158" s="45" t="s">
        <v>35</v>
      </c>
      <c r="P158" s="45"/>
      <c r="Q158" s="47" t="s">
        <v>239</v>
      </c>
      <c r="R158" s="45" t="s">
        <v>529</v>
      </c>
      <c r="S158" s="45"/>
      <c r="T158" s="45"/>
      <c r="U158" s="45"/>
      <c r="V158" s="45"/>
      <c r="W158" s="45"/>
      <c r="X158" s="45"/>
      <c r="Y158" s="45"/>
      <c r="Z158" s="45"/>
      <c r="AA158" s="44" t="s">
        <v>538</v>
      </c>
      <c r="AB158" s="52" t="s">
        <v>490</v>
      </c>
      <c r="AC158" s="47"/>
      <c r="AD158" s="48" t="str">
        <f>IF(Tabela13[[#This Row],[ID_IPs_associados]]="","",IFERROR(TRIM(INDEX(_xlfn.TEXTSPLIT(Tabela13[[#This Row],[ID_IPs_associados]],"|"),1,1)),""))</f>
        <v/>
      </c>
      <c r="AE158" s="48" t="str">
        <f>IF(Tabela13[[#This Row],[ID_IPs_associados]]="","",IFERROR(TRIM(INDEX(_xlfn.TEXTSPLIT(Tabela13[[#This Row],[ID_IPs_associados]],"|"),1,2)),""))</f>
        <v/>
      </c>
      <c r="AF158" s="48" t="str">
        <f>IF(Tabela13[[#This Row],[ID_IPs_associados]]="","",IFERROR(TRIM(INDEX(_xlfn.TEXTSPLIT(Tabela13[[#This Row],[ID_IPs_associados]],"|"),1,3)),""))</f>
        <v/>
      </c>
      <c r="AG158" s="48" t="str">
        <f>IF(Tabela13[[#This Row],[ID_IPs_associados]]="","",IFERROR(TRIM(INDEX(_xlfn.TEXTSPLIT(Tabela13[[#This Row],[ID_IPs_associados]],"|"),1,4)),""))</f>
        <v/>
      </c>
      <c r="AH158" s="48" t="str">
        <f>IF(Tabela13[[#This Row],[ID_IPs_associados]]="","",IFERROR(TRIM(INDEX(_xlfn.TEXTSPLIT(Tabela13[[#This Row],[ID_IPs_associados]],"|"),1,5)),""))</f>
        <v/>
      </c>
    </row>
    <row r="159" spans="1:34" ht="37.5" hidden="1" x14ac:dyDescent="0.35">
      <c r="A159" s="43" t="s">
        <v>131</v>
      </c>
      <c r="B159" s="44" t="s">
        <v>132</v>
      </c>
      <c r="C159" s="45"/>
      <c r="D159" s="44"/>
      <c r="E159" s="45">
        <v>173</v>
      </c>
      <c r="F159" s="44" t="s">
        <v>539</v>
      </c>
      <c r="G159" s="45" t="s">
        <v>540</v>
      </c>
      <c r="H159" s="45">
        <v>2019</v>
      </c>
      <c r="I159" s="45" t="s">
        <v>126</v>
      </c>
      <c r="J159" s="45">
        <v>2030</v>
      </c>
      <c r="K159" s="45" t="s">
        <v>126</v>
      </c>
      <c r="L159" s="45" t="s">
        <v>51</v>
      </c>
      <c r="M159" s="45" t="s">
        <v>44</v>
      </c>
      <c r="N159" s="45" t="s">
        <v>34</v>
      </c>
      <c r="O159" s="45" t="s">
        <v>35</v>
      </c>
      <c r="P159" s="45"/>
      <c r="Q159" s="47"/>
      <c r="R159" s="45" t="s">
        <v>45</v>
      </c>
      <c r="S159" s="45"/>
      <c r="T159" s="45"/>
      <c r="U159" s="45"/>
      <c r="V159" s="45"/>
      <c r="W159" s="45"/>
      <c r="X159" s="45"/>
      <c r="Y159" s="45"/>
      <c r="Z159" s="45"/>
      <c r="AA159" s="44" t="s">
        <v>541</v>
      </c>
      <c r="AB159" s="52" t="s">
        <v>467</v>
      </c>
      <c r="AC159" s="48"/>
      <c r="AD159" s="48" t="str">
        <f>IF(Tabela13[[#This Row],[ID_IPs_associados]]="","",IFERROR(TRIM(INDEX(_xlfn.TEXTSPLIT(Tabela13[[#This Row],[ID_IPs_associados]],"|"),1,1)),""))</f>
        <v/>
      </c>
      <c r="AE159" s="48" t="str">
        <f>IF(Tabela13[[#This Row],[ID_IPs_associados]]="","",IFERROR(TRIM(INDEX(_xlfn.TEXTSPLIT(Tabela13[[#This Row],[ID_IPs_associados]],"|"),1,2)),""))</f>
        <v/>
      </c>
      <c r="AF159" s="48" t="str">
        <f>IF(Tabela13[[#This Row],[ID_IPs_associados]]="","",IFERROR(TRIM(INDEX(_xlfn.TEXTSPLIT(Tabela13[[#This Row],[ID_IPs_associados]],"|"),1,3)),""))</f>
        <v/>
      </c>
      <c r="AG159" s="48" t="str">
        <f>IF(Tabela13[[#This Row],[ID_IPs_associados]]="","",IFERROR(TRIM(INDEX(_xlfn.TEXTSPLIT(Tabela13[[#This Row],[ID_IPs_associados]],"|"),1,4)),""))</f>
        <v/>
      </c>
      <c r="AH159" s="48" t="str">
        <f>IF(Tabela13[[#This Row],[ID_IPs_associados]]="","",IFERROR(TRIM(INDEX(_xlfn.TEXTSPLIT(Tabela13[[#This Row],[ID_IPs_associados]],"|"),1,5)),""))</f>
        <v/>
      </c>
    </row>
    <row r="160" spans="1:34" ht="37.5" hidden="1" x14ac:dyDescent="0.35">
      <c r="A160" s="43" t="s">
        <v>131</v>
      </c>
      <c r="B160" s="44" t="s">
        <v>132</v>
      </c>
      <c r="C160" s="45"/>
      <c r="D160" s="44"/>
      <c r="E160" s="45">
        <v>174</v>
      </c>
      <c r="F160" s="44" t="s">
        <v>542</v>
      </c>
      <c r="G160" s="45" t="s">
        <v>41</v>
      </c>
      <c r="H160" s="45">
        <v>2019</v>
      </c>
      <c r="I160" s="45">
        <v>10.5</v>
      </c>
      <c r="J160" s="45">
        <v>2030</v>
      </c>
      <c r="K160" s="45" t="s">
        <v>172</v>
      </c>
      <c r="L160" s="45" t="s">
        <v>281</v>
      </c>
      <c r="M160" s="45" t="s">
        <v>119</v>
      </c>
      <c r="N160" s="45" t="s">
        <v>34</v>
      </c>
      <c r="O160" s="45" t="s">
        <v>35</v>
      </c>
      <c r="P160" s="45"/>
      <c r="Q160" s="47"/>
      <c r="R160" s="45" t="s">
        <v>519</v>
      </c>
      <c r="S160" s="45"/>
      <c r="T160" s="45"/>
      <c r="U160" s="45"/>
      <c r="V160" s="45"/>
      <c r="W160" s="45"/>
      <c r="X160" s="45"/>
      <c r="Y160" s="45"/>
      <c r="Z160" s="45"/>
      <c r="AA160" s="44" t="s">
        <v>543</v>
      </c>
      <c r="AB160" s="18" t="s">
        <v>154</v>
      </c>
      <c r="AC160" s="48"/>
      <c r="AD160" s="48" t="str">
        <f>IF(Tabela13[[#This Row],[ID_IPs_associados]]="","",IFERROR(TRIM(INDEX(_xlfn.TEXTSPLIT(Tabela13[[#This Row],[ID_IPs_associados]],"|"),1,1)),""))</f>
        <v/>
      </c>
      <c r="AE160" s="48" t="str">
        <f>IF(Tabela13[[#This Row],[ID_IPs_associados]]="","",IFERROR(TRIM(INDEX(_xlfn.TEXTSPLIT(Tabela13[[#This Row],[ID_IPs_associados]],"|"),1,2)),""))</f>
        <v/>
      </c>
      <c r="AF160" s="48" t="str">
        <f>IF(Tabela13[[#This Row],[ID_IPs_associados]]="","",IFERROR(TRIM(INDEX(_xlfn.TEXTSPLIT(Tabela13[[#This Row],[ID_IPs_associados]],"|"),1,3)),""))</f>
        <v/>
      </c>
      <c r="AG160" s="48" t="str">
        <f>IF(Tabela13[[#This Row],[ID_IPs_associados]]="","",IFERROR(TRIM(INDEX(_xlfn.TEXTSPLIT(Tabela13[[#This Row],[ID_IPs_associados]],"|"),1,4)),""))</f>
        <v/>
      </c>
      <c r="AH160" s="48" t="str">
        <f>IF(Tabela13[[#This Row],[ID_IPs_associados]]="","",IFERROR(TRIM(INDEX(_xlfn.TEXTSPLIT(Tabela13[[#This Row],[ID_IPs_associados]],"|"),1,5)),""))</f>
        <v/>
      </c>
    </row>
    <row r="161" spans="1:34" ht="25" hidden="1" x14ac:dyDescent="0.35">
      <c r="A161" s="43" t="s">
        <v>131</v>
      </c>
      <c r="B161" s="44" t="s">
        <v>132</v>
      </c>
      <c r="C161" s="45"/>
      <c r="D161" s="44"/>
      <c r="E161" s="45">
        <v>175</v>
      </c>
      <c r="F161" s="44" t="s">
        <v>544</v>
      </c>
      <c r="G161" s="45" t="s">
        <v>182</v>
      </c>
      <c r="H161" s="45">
        <v>2019</v>
      </c>
      <c r="I161" s="45">
        <v>-25.3</v>
      </c>
      <c r="J161" s="45">
        <v>2030</v>
      </c>
      <c r="K161" s="45" t="s">
        <v>126</v>
      </c>
      <c r="L161" s="45" t="s">
        <v>545</v>
      </c>
      <c r="M161" s="45" t="s">
        <v>112</v>
      </c>
      <c r="N161" s="45" t="s">
        <v>34</v>
      </c>
      <c r="O161" s="45" t="s">
        <v>35</v>
      </c>
      <c r="P161" s="45"/>
      <c r="Q161" s="47"/>
      <c r="R161" s="45" t="s">
        <v>112</v>
      </c>
      <c r="S161" s="45"/>
      <c r="T161" s="45"/>
      <c r="U161" s="45"/>
      <c r="V161" s="45"/>
      <c r="W161" s="45"/>
      <c r="X161" s="45"/>
      <c r="Y161" s="45"/>
      <c r="Z161" s="45"/>
      <c r="AA161" s="52" t="s">
        <v>546</v>
      </c>
      <c r="AB161" s="62" t="s">
        <v>154</v>
      </c>
      <c r="AC161" s="48" t="s">
        <v>164</v>
      </c>
      <c r="AD161" s="48" t="str">
        <f>IF(Tabela13[[#This Row],[ID_IPs_associados]]="","",IFERROR(TRIM(INDEX(_xlfn.TEXTSPLIT(Tabela13[[#This Row],[ID_IPs_associados]],"|"),1,1)),""))</f>
        <v/>
      </c>
      <c r="AE161" s="48" t="str">
        <f>IF(Tabela13[[#This Row],[ID_IPs_associados]]="","",IFERROR(TRIM(INDEX(_xlfn.TEXTSPLIT(Tabela13[[#This Row],[ID_IPs_associados]],"|"),1,2)),""))</f>
        <v/>
      </c>
      <c r="AF161" s="48" t="str">
        <f>IF(Tabela13[[#This Row],[ID_IPs_associados]]="","",IFERROR(TRIM(INDEX(_xlfn.TEXTSPLIT(Tabela13[[#This Row],[ID_IPs_associados]],"|"),1,3)),""))</f>
        <v/>
      </c>
      <c r="AG161" s="48" t="str">
        <f>IF(Tabela13[[#This Row],[ID_IPs_associados]]="","",IFERROR(TRIM(INDEX(_xlfn.TEXTSPLIT(Tabela13[[#This Row],[ID_IPs_associados]],"|"),1,4)),""))</f>
        <v/>
      </c>
      <c r="AH161" s="48" t="str">
        <f>IF(Tabela13[[#This Row],[ID_IPs_associados]]="","",IFERROR(TRIM(INDEX(_xlfn.TEXTSPLIT(Tabela13[[#This Row],[ID_IPs_associados]],"|"),1,5)),""))</f>
        <v/>
      </c>
    </row>
    <row r="162" spans="1:34" ht="25" hidden="1" x14ac:dyDescent="0.35">
      <c r="A162" s="43" t="s">
        <v>131</v>
      </c>
      <c r="B162" s="44" t="s">
        <v>132</v>
      </c>
      <c r="C162" s="45"/>
      <c r="D162" s="44"/>
      <c r="E162" s="45">
        <v>176</v>
      </c>
      <c r="F162" s="44" t="s">
        <v>547</v>
      </c>
      <c r="G162" s="45" t="s">
        <v>101</v>
      </c>
      <c r="H162" s="45">
        <v>2019</v>
      </c>
      <c r="I162" s="45">
        <v>1.43</v>
      </c>
      <c r="J162" s="45">
        <v>2030</v>
      </c>
      <c r="K162" s="45" t="s">
        <v>126</v>
      </c>
      <c r="L162" s="45" t="s">
        <v>545</v>
      </c>
      <c r="M162" s="45" t="s">
        <v>112</v>
      </c>
      <c r="N162" s="45" t="s">
        <v>34</v>
      </c>
      <c r="O162" s="45" t="s">
        <v>35</v>
      </c>
      <c r="P162" s="45"/>
      <c r="Q162" s="47"/>
      <c r="R162" s="45" t="s">
        <v>112</v>
      </c>
      <c r="S162" s="45"/>
      <c r="T162" s="45"/>
      <c r="U162" s="45"/>
      <c r="V162" s="45"/>
      <c r="W162" s="45"/>
      <c r="X162" s="45"/>
      <c r="Y162" s="45"/>
      <c r="Z162" s="45"/>
      <c r="AA162" s="44" t="s">
        <v>548</v>
      </c>
      <c r="AB162" s="52" t="s">
        <v>467</v>
      </c>
      <c r="AC162" s="48"/>
      <c r="AD162" s="48" t="str">
        <f>IF(Tabela13[[#This Row],[ID_IPs_associados]]="","",IFERROR(TRIM(INDEX(_xlfn.TEXTSPLIT(Tabela13[[#This Row],[ID_IPs_associados]],"|"),1,1)),""))</f>
        <v/>
      </c>
      <c r="AE162" s="48" t="str">
        <f>IF(Tabela13[[#This Row],[ID_IPs_associados]]="","",IFERROR(TRIM(INDEX(_xlfn.TEXTSPLIT(Tabela13[[#This Row],[ID_IPs_associados]],"|"),1,2)),""))</f>
        <v/>
      </c>
      <c r="AF162" s="48" t="str">
        <f>IF(Tabela13[[#This Row],[ID_IPs_associados]]="","",IFERROR(TRIM(INDEX(_xlfn.TEXTSPLIT(Tabela13[[#This Row],[ID_IPs_associados]],"|"),1,3)),""))</f>
        <v/>
      </c>
      <c r="AG162" s="48" t="str">
        <f>IF(Tabela13[[#This Row],[ID_IPs_associados]]="","",IFERROR(TRIM(INDEX(_xlfn.TEXTSPLIT(Tabela13[[#This Row],[ID_IPs_associados]],"|"),1,4)),""))</f>
        <v/>
      </c>
      <c r="AH162" s="48" t="str">
        <f>IF(Tabela13[[#This Row],[ID_IPs_associados]]="","",IFERROR(TRIM(INDEX(_xlfn.TEXTSPLIT(Tabela13[[#This Row],[ID_IPs_associados]],"|"),1,5)),""))</f>
        <v/>
      </c>
    </row>
    <row r="163" spans="1:34" ht="125" hidden="1" x14ac:dyDescent="0.35">
      <c r="A163" s="43" t="s">
        <v>131</v>
      </c>
      <c r="B163" s="44" t="s">
        <v>132</v>
      </c>
      <c r="C163" s="45"/>
      <c r="D163" s="44"/>
      <c r="E163" s="45">
        <v>177</v>
      </c>
      <c r="F163" s="44" t="s">
        <v>549</v>
      </c>
      <c r="G163" s="45" t="s">
        <v>41</v>
      </c>
      <c r="H163" s="45">
        <v>2019</v>
      </c>
      <c r="I163" s="45" t="s">
        <v>550</v>
      </c>
      <c r="J163" s="45">
        <v>2030</v>
      </c>
      <c r="K163" s="45" t="s">
        <v>126</v>
      </c>
      <c r="L163" s="45" t="s">
        <v>551</v>
      </c>
      <c r="M163" s="45" t="s">
        <v>119</v>
      </c>
      <c r="N163" s="45" t="s">
        <v>34</v>
      </c>
      <c r="O163" s="45" t="s">
        <v>35</v>
      </c>
      <c r="P163" s="45"/>
      <c r="Q163" s="47"/>
      <c r="R163" s="45" t="s">
        <v>479</v>
      </c>
      <c r="S163" s="45">
        <v>3</v>
      </c>
      <c r="T163" s="45" t="s">
        <v>203</v>
      </c>
      <c r="U163" s="45"/>
      <c r="V163" s="45"/>
      <c r="W163" s="45"/>
      <c r="X163" s="45"/>
      <c r="Y163" s="45"/>
      <c r="Z163" s="45"/>
      <c r="AA163" s="44" t="s">
        <v>552</v>
      </c>
      <c r="AB163" s="52" t="s">
        <v>467</v>
      </c>
      <c r="AC163" s="47"/>
      <c r="AD163" s="48" t="str">
        <f>IF(Tabela13[[#This Row],[ID_IPs_associados]]="","",IFERROR(TRIM(INDEX(_xlfn.TEXTSPLIT(Tabela13[[#This Row],[ID_IPs_associados]],"|"),1,1)),""))</f>
        <v/>
      </c>
      <c r="AE163" s="48" t="str">
        <f>IF(Tabela13[[#This Row],[ID_IPs_associados]]="","",IFERROR(TRIM(INDEX(_xlfn.TEXTSPLIT(Tabela13[[#This Row],[ID_IPs_associados]],"|"),1,2)),""))</f>
        <v/>
      </c>
      <c r="AF163" s="48" t="str">
        <f>IF(Tabela13[[#This Row],[ID_IPs_associados]]="","",IFERROR(TRIM(INDEX(_xlfn.TEXTSPLIT(Tabela13[[#This Row],[ID_IPs_associados]],"|"),1,3)),""))</f>
        <v/>
      </c>
      <c r="AG163" s="48" t="str">
        <f>IF(Tabela13[[#This Row],[ID_IPs_associados]]="","",IFERROR(TRIM(INDEX(_xlfn.TEXTSPLIT(Tabela13[[#This Row],[ID_IPs_associados]],"|"),1,4)),""))</f>
        <v/>
      </c>
      <c r="AH163" s="48" t="str">
        <f>IF(Tabela13[[#This Row],[ID_IPs_associados]]="","",IFERROR(TRIM(INDEX(_xlfn.TEXTSPLIT(Tabela13[[#This Row],[ID_IPs_associados]],"|"),1,5)),""))</f>
        <v/>
      </c>
    </row>
    <row r="164" spans="1:34" ht="112.5" hidden="1" x14ac:dyDescent="0.35">
      <c r="A164" s="43" t="s">
        <v>131</v>
      </c>
      <c r="B164" s="44" t="s">
        <v>132</v>
      </c>
      <c r="C164" s="45"/>
      <c r="D164" s="44"/>
      <c r="E164" s="45">
        <v>178</v>
      </c>
      <c r="F164" s="44" t="s">
        <v>553</v>
      </c>
      <c r="G164" s="45" t="s">
        <v>41</v>
      </c>
      <c r="H164" s="45">
        <v>2019</v>
      </c>
      <c r="I164" s="45" t="s">
        <v>554</v>
      </c>
      <c r="J164" s="45">
        <v>2030</v>
      </c>
      <c r="K164" s="46" t="s">
        <v>126</v>
      </c>
      <c r="L164" s="45" t="s">
        <v>551</v>
      </c>
      <c r="M164" s="45" t="s">
        <v>69</v>
      </c>
      <c r="N164" s="45" t="s">
        <v>34</v>
      </c>
      <c r="O164" s="45" t="s">
        <v>35</v>
      </c>
      <c r="P164" s="45"/>
      <c r="Q164" s="47"/>
      <c r="R164" s="45" t="s">
        <v>410</v>
      </c>
      <c r="S164" s="47"/>
      <c r="T164" s="47"/>
      <c r="U164" s="45"/>
      <c r="V164" s="45"/>
      <c r="W164" s="45"/>
      <c r="X164" s="45"/>
      <c r="Y164" s="45"/>
      <c r="Z164" s="45"/>
      <c r="AA164" s="55" t="s">
        <v>555</v>
      </c>
      <c r="AB164" s="52" t="s">
        <v>154</v>
      </c>
      <c r="AC164" s="48"/>
      <c r="AD164" s="48" t="str">
        <f>IF(Tabela13[[#This Row],[ID_IPs_associados]]="","",IFERROR(TRIM(INDEX(_xlfn.TEXTSPLIT(Tabela13[[#This Row],[ID_IPs_associados]],"|"),1,1)),""))</f>
        <v/>
      </c>
      <c r="AE164" s="48" t="str">
        <f>IF(Tabela13[[#This Row],[ID_IPs_associados]]="","",IFERROR(TRIM(INDEX(_xlfn.TEXTSPLIT(Tabela13[[#This Row],[ID_IPs_associados]],"|"),1,2)),""))</f>
        <v/>
      </c>
      <c r="AF164" s="48" t="str">
        <f>IF(Tabela13[[#This Row],[ID_IPs_associados]]="","",IFERROR(TRIM(INDEX(_xlfn.TEXTSPLIT(Tabela13[[#This Row],[ID_IPs_associados]],"|"),1,3)),""))</f>
        <v/>
      </c>
      <c r="AG164" s="48" t="str">
        <f>IF(Tabela13[[#This Row],[ID_IPs_associados]]="","",IFERROR(TRIM(INDEX(_xlfn.TEXTSPLIT(Tabela13[[#This Row],[ID_IPs_associados]],"|"),1,4)),""))</f>
        <v/>
      </c>
      <c r="AH164" s="48" t="str">
        <f>IF(Tabela13[[#This Row],[ID_IPs_associados]]="","",IFERROR(TRIM(INDEX(_xlfn.TEXTSPLIT(Tabela13[[#This Row],[ID_IPs_associados]],"|"),1,5)),""))</f>
        <v/>
      </c>
    </row>
    <row r="165" spans="1:34" ht="37.5" hidden="1" x14ac:dyDescent="0.35">
      <c r="A165" s="43" t="s">
        <v>131</v>
      </c>
      <c r="B165" s="44" t="s">
        <v>132</v>
      </c>
      <c r="C165" s="45"/>
      <c r="D165" s="44"/>
      <c r="E165" s="45">
        <v>179</v>
      </c>
      <c r="F165" s="44" t="s">
        <v>556</v>
      </c>
      <c r="G165" s="45" t="s">
        <v>41</v>
      </c>
      <c r="H165" s="45">
        <v>2019</v>
      </c>
      <c r="I165" s="45">
        <v>6.5</v>
      </c>
      <c r="J165" s="45">
        <v>2030</v>
      </c>
      <c r="K165" s="45" t="s">
        <v>126</v>
      </c>
      <c r="L165" s="45" t="s">
        <v>551</v>
      </c>
      <c r="M165" s="45" t="s">
        <v>69</v>
      </c>
      <c r="N165" s="45" t="s">
        <v>34</v>
      </c>
      <c r="O165" s="45" t="s">
        <v>35</v>
      </c>
      <c r="P165" s="45"/>
      <c r="Q165" s="47"/>
      <c r="R165" s="45" t="s">
        <v>410</v>
      </c>
      <c r="S165" s="45"/>
      <c r="T165" s="45"/>
      <c r="U165" s="45"/>
      <c r="V165" s="45"/>
      <c r="W165" s="45"/>
      <c r="X165" s="45"/>
      <c r="Y165" s="45"/>
      <c r="Z165" s="45"/>
      <c r="AA165" s="44" t="s">
        <v>557</v>
      </c>
      <c r="AB165" s="52" t="s">
        <v>467</v>
      </c>
      <c r="AC165" s="48"/>
      <c r="AD165" s="48" t="str">
        <f>IF(Tabela13[[#This Row],[ID_IPs_associados]]="","",IFERROR(TRIM(INDEX(_xlfn.TEXTSPLIT(Tabela13[[#This Row],[ID_IPs_associados]],"|"),1,1)),""))</f>
        <v/>
      </c>
      <c r="AE165" s="48" t="str">
        <f>IF(Tabela13[[#This Row],[ID_IPs_associados]]="","",IFERROR(TRIM(INDEX(_xlfn.TEXTSPLIT(Tabela13[[#This Row],[ID_IPs_associados]],"|"),1,2)),""))</f>
        <v/>
      </c>
      <c r="AF165" s="48" t="str">
        <f>IF(Tabela13[[#This Row],[ID_IPs_associados]]="","",IFERROR(TRIM(INDEX(_xlfn.TEXTSPLIT(Tabela13[[#This Row],[ID_IPs_associados]],"|"),1,3)),""))</f>
        <v/>
      </c>
      <c r="AG165" s="48" t="str">
        <f>IF(Tabela13[[#This Row],[ID_IPs_associados]]="","",IFERROR(TRIM(INDEX(_xlfn.TEXTSPLIT(Tabela13[[#This Row],[ID_IPs_associados]],"|"),1,4)),""))</f>
        <v/>
      </c>
      <c r="AH165" s="48" t="str">
        <f>IF(Tabela13[[#This Row],[ID_IPs_associados]]="","",IFERROR(TRIM(INDEX(_xlfn.TEXTSPLIT(Tabela13[[#This Row],[ID_IPs_associados]],"|"),1,5)),""))</f>
        <v/>
      </c>
    </row>
    <row r="166" spans="1:34" ht="37.5" hidden="1" x14ac:dyDescent="0.35">
      <c r="A166" s="43" t="s">
        <v>131</v>
      </c>
      <c r="B166" s="44" t="s">
        <v>132</v>
      </c>
      <c r="C166" s="45"/>
      <c r="D166" s="44"/>
      <c r="E166" s="45">
        <v>180</v>
      </c>
      <c r="F166" s="44" t="s">
        <v>558</v>
      </c>
      <c r="G166" s="45" t="s">
        <v>41</v>
      </c>
      <c r="H166" s="45">
        <v>2019</v>
      </c>
      <c r="I166" s="45">
        <v>2.8</v>
      </c>
      <c r="J166" s="45">
        <v>2030</v>
      </c>
      <c r="K166" s="45" t="s">
        <v>126</v>
      </c>
      <c r="L166" s="45" t="s">
        <v>551</v>
      </c>
      <c r="M166" s="45" t="s">
        <v>69</v>
      </c>
      <c r="N166" s="45" t="s">
        <v>34</v>
      </c>
      <c r="O166" s="45" t="s">
        <v>35</v>
      </c>
      <c r="P166" s="45"/>
      <c r="Q166" s="44"/>
      <c r="R166" s="45" t="s">
        <v>410</v>
      </c>
      <c r="S166" s="45"/>
      <c r="T166" s="45"/>
      <c r="U166" s="45"/>
      <c r="V166" s="45"/>
      <c r="W166" s="45"/>
      <c r="X166" s="45"/>
      <c r="Y166" s="45"/>
      <c r="Z166" s="45"/>
      <c r="AA166" s="44" t="s">
        <v>559</v>
      </c>
      <c r="AB166" s="52" t="s">
        <v>467</v>
      </c>
      <c r="AC166" s="48"/>
      <c r="AD166" s="48" t="str">
        <f>IF(Tabela13[[#This Row],[ID_IPs_associados]]="","",IFERROR(TRIM(INDEX(_xlfn.TEXTSPLIT(Tabela13[[#This Row],[ID_IPs_associados]],"|"),1,1)),""))</f>
        <v/>
      </c>
      <c r="AE166" s="48" t="str">
        <f>IF(Tabela13[[#This Row],[ID_IPs_associados]]="","",IFERROR(TRIM(INDEX(_xlfn.TEXTSPLIT(Tabela13[[#This Row],[ID_IPs_associados]],"|"),1,2)),""))</f>
        <v/>
      </c>
      <c r="AF166" s="48" t="str">
        <f>IF(Tabela13[[#This Row],[ID_IPs_associados]]="","",IFERROR(TRIM(INDEX(_xlfn.TEXTSPLIT(Tabela13[[#This Row],[ID_IPs_associados]],"|"),1,3)),""))</f>
        <v/>
      </c>
      <c r="AG166" s="48" t="str">
        <f>IF(Tabela13[[#This Row],[ID_IPs_associados]]="","",IFERROR(TRIM(INDEX(_xlfn.TEXTSPLIT(Tabela13[[#This Row],[ID_IPs_associados]],"|"),1,4)),""))</f>
        <v/>
      </c>
      <c r="AH166" s="48" t="str">
        <f>IF(Tabela13[[#This Row],[ID_IPs_associados]]="","",IFERROR(TRIM(INDEX(_xlfn.TEXTSPLIT(Tabela13[[#This Row],[ID_IPs_associados]],"|"),1,5)),""))</f>
        <v/>
      </c>
    </row>
    <row r="167" spans="1:34" ht="62.5" hidden="1" x14ac:dyDescent="0.35">
      <c r="A167" s="43" t="s">
        <v>131</v>
      </c>
      <c r="B167" s="44" t="s">
        <v>132</v>
      </c>
      <c r="C167" s="45"/>
      <c r="D167" s="44"/>
      <c r="E167" s="45">
        <v>181</v>
      </c>
      <c r="F167" s="44" t="s">
        <v>560</v>
      </c>
      <c r="G167" s="45" t="s">
        <v>41</v>
      </c>
      <c r="H167" s="45">
        <v>2019</v>
      </c>
      <c r="I167" s="45">
        <v>57.1</v>
      </c>
      <c r="J167" s="45">
        <v>2030</v>
      </c>
      <c r="K167" s="45" t="s">
        <v>126</v>
      </c>
      <c r="L167" s="45" t="s">
        <v>255</v>
      </c>
      <c r="M167" s="45" t="s">
        <v>135</v>
      </c>
      <c r="N167" s="45" t="s">
        <v>34</v>
      </c>
      <c r="O167" s="45" t="s">
        <v>35</v>
      </c>
      <c r="P167" s="45"/>
      <c r="Q167" s="44"/>
      <c r="R167" s="45" t="s">
        <v>561</v>
      </c>
      <c r="S167" s="45"/>
      <c r="T167" s="45"/>
      <c r="U167" s="45"/>
      <c r="V167" s="45"/>
      <c r="W167" s="45"/>
      <c r="X167" s="45"/>
      <c r="Y167" s="45"/>
      <c r="Z167" s="45"/>
      <c r="AA167" s="44" t="s">
        <v>562</v>
      </c>
      <c r="AB167" s="44" t="s">
        <v>563</v>
      </c>
      <c r="AC167" s="48"/>
      <c r="AD167" s="48" t="str">
        <f>IF(Tabela13[[#This Row],[ID_IPs_associados]]="","",IFERROR(TRIM(INDEX(_xlfn.TEXTSPLIT(Tabela13[[#This Row],[ID_IPs_associados]],"|"),1,1)),""))</f>
        <v/>
      </c>
      <c r="AE167" s="48" t="str">
        <f>IF(Tabela13[[#This Row],[ID_IPs_associados]]="","",IFERROR(TRIM(INDEX(_xlfn.TEXTSPLIT(Tabela13[[#This Row],[ID_IPs_associados]],"|"),1,2)),""))</f>
        <v/>
      </c>
      <c r="AF167" s="48" t="str">
        <f>IF(Tabela13[[#This Row],[ID_IPs_associados]]="","",IFERROR(TRIM(INDEX(_xlfn.TEXTSPLIT(Tabela13[[#This Row],[ID_IPs_associados]],"|"),1,3)),""))</f>
        <v/>
      </c>
      <c r="AG167" s="48" t="str">
        <f>IF(Tabela13[[#This Row],[ID_IPs_associados]]="","",IFERROR(TRIM(INDEX(_xlfn.TEXTSPLIT(Tabela13[[#This Row],[ID_IPs_associados]],"|"),1,4)),""))</f>
        <v/>
      </c>
      <c r="AH167" s="48" t="str">
        <f>IF(Tabela13[[#This Row],[ID_IPs_associados]]="","",IFERROR(TRIM(INDEX(_xlfn.TEXTSPLIT(Tabela13[[#This Row],[ID_IPs_associados]],"|"),1,5)),""))</f>
        <v/>
      </c>
    </row>
    <row r="168" spans="1:34" ht="37.5" hidden="1" x14ac:dyDescent="0.35">
      <c r="A168" s="43" t="s">
        <v>131</v>
      </c>
      <c r="B168" s="44" t="s">
        <v>132</v>
      </c>
      <c r="C168" s="45"/>
      <c r="D168" s="44"/>
      <c r="E168" s="45">
        <v>182</v>
      </c>
      <c r="F168" s="44" t="s">
        <v>564</v>
      </c>
      <c r="G168" s="45" t="s">
        <v>41</v>
      </c>
      <c r="H168" s="45">
        <v>2019</v>
      </c>
      <c r="I168" s="45">
        <v>17.100000000000001</v>
      </c>
      <c r="J168" s="45">
        <v>2030</v>
      </c>
      <c r="K168" s="45">
        <v>10</v>
      </c>
      <c r="L168" s="45" t="s">
        <v>134</v>
      </c>
      <c r="M168" s="45" t="s">
        <v>135</v>
      </c>
      <c r="N168" s="45" t="s">
        <v>273</v>
      </c>
      <c r="O168" s="45" t="s">
        <v>274</v>
      </c>
      <c r="P168" s="45"/>
      <c r="Q168" s="47" t="s">
        <v>565</v>
      </c>
      <c r="R168" s="45" t="s">
        <v>566</v>
      </c>
      <c r="S168" s="45"/>
      <c r="T168" s="45" t="s">
        <v>136</v>
      </c>
      <c r="U168" s="45"/>
      <c r="V168" s="45"/>
      <c r="W168" s="45"/>
      <c r="X168" s="45"/>
      <c r="Y168" s="45"/>
      <c r="Z168" s="45"/>
      <c r="AA168" s="44"/>
      <c r="AB168" s="44"/>
      <c r="AC168" s="48"/>
      <c r="AD168" s="48" t="str">
        <f>IF(Tabela13[[#This Row],[ID_IPs_associados]]="","",IFERROR(TRIM(INDEX(_xlfn.TEXTSPLIT(Tabela13[[#This Row],[ID_IPs_associados]],"|"),1,1)),""))</f>
        <v/>
      </c>
      <c r="AE168" s="48" t="str">
        <f>IF(Tabela13[[#This Row],[ID_IPs_associados]]="","",IFERROR(TRIM(INDEX(_xlfn.TEXTSPLIT(Tabela13[[#This Row],[ID_IPs_associados]],"|"),1,2)),""))</f>
        <v/>
      </c>
      <c r="AF168" s="48" t="str">
        <f>IF(Tabela13[[#This Row],[ID_IPs_associados]]="","",IFERROR(TRIM(INDEX(_xlfn.TEXTSPLIT(Tabela13[[#This Row],[ID_IPs_associados]],"|"),1,3)),""))</f>
        <v/>
      </c>
      <c r="AG168" s="48" t="str">
        <f>IF(Tabela13[[#This Row],[ID_IPs_associados]]="","",IFERROR(TRIM(INDEX(_xlfn.TEXTSPLIT(Tabela13[[#This Row],[ID_IPs_associados]],"|"),1,4)),""))</f>
        <v/>
      </c>
      <c r="AH168" s="48" t="str">
        <f>IF(Tabela13[[#This Row],[ID_IPs_associados]]="","",IFERROR(TRIM(INDEX(_xlfn.TEXTSPLIT(Tabela13[[#This Row],[ID_IPs_associados]],"|"),1,5)),""))</f>
        <v/>
      </c>
    </row>
    <row r="169" spans="1:34" ht="25" hidden="1" x14ac:dyDescent="0.35">
      <c r="A169" s="43" t="s">
        <v>131</v>
      </c>
      <c r="B169" s="44" t="s">
        <v>132</v>
      </c>
      <c r="C169" s="45"/>
      <c r="D169" s="44"/>
      <c r="E169" s="45">
        <v>183</v>
      </c>
      <c r="F169" s="44" t="s">
        <v>567</v>
      </c>
      <c r="G169" s="45" t="s">
        <v>41</v>
      </c>
      <c r="H169" s="45">
        <v>2019</v>
      </c>
      <c r="I169" s="45">
        <v>24.4</v>
      </c>
      <c r="J169" s="45">
        <v>2030</v>
      </c>
      <c r="K169" s="46" t="s">
        <v>126</v>
      </c>
      <c r="L169" s="45" t="s">
        <v>134</v>
      </c>
      <c r="M169" s="45" t="s">
        <v>135</v>
      </c>
      <c r="N169" s="45" t="s">
        <v>34</v>
      </c>
      <c r="O169" s="45" t="s">
        <v>35</v>
      </c>
      <c r="P169" s="45"/>
      <c r="Q169" s="47"/>
      <c r="R169" s="45" t="s">
        <v>566</v>
      </c>
      <c r="S169" s="45"/>
      <c r="T169" s="45" t="s">
        <v>136</v>
      </c>
      <c r="U169" s="45"/>
      <c r="V169" s="45"/>
      <c r="W169" s="45"/>
      <c r="X169" s="45"/>
      <c r="Y169" s="45"/>
      <c r="Z169" s="45"/>
      <c r="AA169" s="44" t="s">
        <v>568</v>
      </c>
      <c r="AB169" s="52" t="s">
        <v>467</v>
      </c>
      <c r="AC169" s="48"/>
      <c r="AD169" s="48" t="str">
        <f>IF(Tabela13[[#This Row],[ID_IPs_associados]]="","",IFERROR(TRIM(INDEX(_xlfn.TEXTSPLIT(Tabela13[[#This Row],[ID_IPs_associados]],"|"),1,1)),""))</f>
        <v/>
      </c>
      <c r="AE169" s="48" t="str">
        <f>IF(Tabela13[[#This Row],[ID_IPs_associados]]="","",IFERROR(TRIM(INDEX(_xlfn.TEXTSPLIT(Tabela13[[#This Row],[ID_IPs_associados]],"|"),1,2)),""))</f>
        <v/>
      </c>
      <c r="AF169" s="48" t="str">
        <f>IF(Tabela13[[#This Row],[ID_IPs_associados]]="","",IFERROR(TRIM(INDEX(_xlfn.TEXTSPLIT(Tabela13[[#This Row],[ID_IPs_associados]],"|"),1,3)),""))</f>
        <v/>
      </c>
      <c r="AG169" s="48" t="str">
        <f>IF(Tabela13[[#This Row],[ID_IPs_associados]]="","",IFERROR(TRIM(INDEX(_xlfn.TEXTSPLIT(Tabela13[[#This Row],[ID_IPs_associados]],"|"),1,4)),""))</f>
        <v/>
      </c>
      <c r="AH169" s="48" t="str">
        <f>IF(Tabela13[[#This Row],[ID_IPs_associados]]="","",IFERROR(TRIM(INDEX(_xlfn.TEXTSPLIT(Tabela13[[#This Row],[ID_IPs_associados]],"|"),1,5)),""))</f>
        <v/>
      </c>
    </row>
    <row r="170" spans="1:34" ht="25" hidden="1" x14ac:dyDescent="0.35">
      <c r="A170" s="43" t="s">
        <v>131</v>
      </c>
      <c r="B170" s="44" t="s">
        <v>132</v>
      </c>
      <c r="C170" s="45"/>
      <c r="D170" s="44"/>
      <c r="E170" s="45">
        <v>184</v>
      </c>
      <c r="F170" s="44" t="s">
        <v>569</v>
      </c>
      <c r="G170" s="45" t="s">
        <v>41</v>
      </c>
      <c r="H170" s="45">
        <v>2019</v>
      </c>
      <c r="I170" s="45">
        <v>5.6</v>
      </c>
      <c r="J170" s="45">
        <v>2030</v>
      </c>
      <c r="K170" s="46" t="s">
        <v>126</v>
      </c>
      <c r="L170" s="45" t="s">
        <v>134</v>
      </c>
      <c r="M170" s="45" t="s">
        <v>135</v>
      </c>
      <c r="N170" s="45" t="s">
        <v>34</v>
      </c>
      <c r="O170" s="45" t="s">
        <v>35</v>
      </c>
      <c r="P170" s="45"/>
      <c r="Q170" s="47"/>
      <c r="R170" s="45" t="s">
        <v>566</v>
      </c>
      <c r="S170" s="45"/>
      <c r="T170" s="45" t="s">
        <v>136</v>
      </c>
      <c r="U170" s="45"/>
      <c r="V170" s="45"/>
      <c r="W170" s="45"/>
      <c r="X170" s="45"/>
      <c r="Y170" s="45"/>
      <c r="Z170" s="45"/>
      <c r="AA170" s="44" t="s">
        <v>570</v>
      </c>
      <c r="AB170" s="52" t="s">
        <v>467</v>
      </c>
      <c r="AC170" s="48"/>
      <c r="AD170" s="48" t="str">
        <f>IF(Tabela13[[#This Row],[ID_IPs_associados]]="","",IFERROR(TRIM(INDEX(_xlfn.TEXTSPLIT(Tabela13[[#This Row],[ID_IPs_associados]],"|"),1,1)),""))</f>
        <v/>
      </c>
      <c r="AE170" s="48" t="str">
        <f>IF(Tabela13[[#This Row],[ID_IPs_associados]]="","",IFERROR(TRIM(INDEX(_xlfn.TEXTSPLIT(Tabela13[[#This Row],[ID_IPs_associados]],"|"),1,2)),""))</f>
        <v/>
      </c>
      <c r="AF170" s="48" t="str">
        <f>IF(Tabela13[[#This Row],[ID_IPs_associados]]="","",IFERROR(TRIM(INDEX(_xlfn.TEXTSPLIT(Tabela13[[#This Row],[ID_IPs_associados]],"|"),1,3)),""))</f>
        <v/>
      </c>
      <c r="AG170" s="48" t="str">
        <f>IF(Tabela13[[#This Row],[ID_IPs_associados]]="","",IFERROR(TRIM(INDEX(_xlfn.TEXTSPLIT(Tabela13[[#This Row],[ID_IPs_associados]],"|"),1,4)),""))</f>
        <v/>
      </c>
      <c r="AH170" s="48" t="str">
        <f>IF(Tabela13[[#This Row],[ID_IPs_associados]]="","",IFERROR(TRIM(INDEX(_xlfn.TEXTSPLIT(Tabela13[[#This Row],[ID_IPs_associados]],"|"),1,5)),""))</f>
        <v/>
      </c>
    </row>
    <row r="171" spans="1:34" ht="37.5" hidden="1" x14ac:dyDescent="0.35">
      <c r="A171" s="43" t="s">
        <v>131</v>
      </c>
      <c r="B171" s="44" t="s">
        <v>132</v>
      </c>
      <c r="C171" s="45"/>
      <c r="D171" s="44"/>
      <c r="E171" s="45">
        <v>185</v>
      </c>
      <c r="F171" s="44" t="s">
        <v>571</v>
      </c>
      <c r="G171" s="45" t="s">
        <v>101</v>
      </c>
      <c r="H171" s="45">
        <v>2019</v>
      </c>
      <c r="I171" s="45" t="s">
        <v>126</v>
      </c>
      <c r="J171" s="45">
        <v>2030</v>
      </c>
      <c r="K171" s="46" t="s">
        <v>126</v>
      </c>
      <c r="L171" s="45" t="s">
        <v>76</v>
      </c>
      <c r="M171" s="45" t="s">
        <v>44</v>
      </c>
      <c r="N171" s="45" t="s">
        <v>273</v>
      </c>
      <c r="O171" s="45" t="s">
        <v>274</v>
      </c>
      <c r="P171" s="45"/>
      <c r="Q171" s="47" t="s">
        <v>275</v>
      </c>
      <c r="R171" s="45"/>
      <c r="S171" s="47"/>
      <c r="T171" s="47"/>
      <c r="U171" s="45"/>
      <c r="V171" s="45"/>
      <c r="W171" s="45"/>
      <c r="X171" s="45"/>
      <c r="Y171" s="45"/>
      <c r="Z171" s="45"/>
      <c r="AA171" s="44"/>
      <c r="AB171" s="44"/>
      <c r="AC171" s="48"/>
      <c r="AD171" s="48" t="str">
        <f>IF(Tabela13[[#This Row],[ID_IPs_associados]]="","",IFERROR(TRIM(INDEX(_xlfn.TEXTSPLIT(Tabela13[[#This Row],[ID_IPs_associados]],"|"),1,1)),""))</f>
        <v/>
      </c>
      <c r="AE171" s="48" t="str">
        <f>IF(Tabela13[[#This Row],[ID_IPs_associados]]="","",IFERROR(TRIM(INDEX(_xlfn.TEXTSPLIT(Tabela13[[#This Row],[ID_IPs_associados]],"|"),1,2)),""))</f>
        <v/>
      </c>
      <c r="AF171" s="48" t="str">
        <f>IF(Tabela13[[#This Row],[ID_IPs_associados]]="","",IFERROR(TRIM(INDEX(_xlfn.TEXTSPLIT(Tabela13[[#This Row],[ID_IPs_associados]],"|"),1,3)),""))</f>
        <v/>
      </c>
      <c r="AG171" s="48" t="str">
        <f>IF(Tabela13[[#This Row],[ID_IPs_associados]]="","",IFERROR(TRIM(INDEX(_xlfn.TEXTSPLIT(Tabela13[[#This Row],[ID_IPs_associados]],"|"),1,4)),""))</f>
        <v/>
      </c>
      <c r="AH171" s="48" t="str">
        <f>IF(Tabela13[[#This Row],[ID_IPs_associados]]="","",IFERROR(TRIM(INDEX(_xlfn.TEXTSPLIT(Tabela13[[#This Row],[ID_IPs_associados]],"|"),1,5)),""))</f>
        <v/>
      </c>
    </row>
    <row r="172" spans="1:34" ht="75" hidden="1" x14ac:dyDescent="0.35">
      <c r="A172" s="43" t="s">
        <v>131</v>
      </c>
      <c r="B172" s="44" t="s">
        <v>132</v>
      </c>
      <c r="C172" s="45"/>
      <c r="D172" s="44"/>
      <c r="E172" s="45">
        <v>186</v>
      </c>
      <c r="F172" s="44" t="s">
        <v>572</v>
      </c>
      <c r="G172" s="45" t="s">
        <v>149</v>
      </c>
      <c r="H172" s="45">
        <v>2019</v>
      </c>
      <c r="I172" s="45" t="s">
        <v>573</v>
      </c>
      <c r="J172" s="45">
        <v>2030</v>
      </c>
      <c r="K172" s="46" t="s">
        <v>126</v>
      </c>
      <c r="L172" s="45" t="s">
        <v>134</v>
      </c>
      <c r="M172" s="45" t="s">
        <v>151</v>
      </c>
      <c r="N172" s="45" t="s">
        <v>34</v>
      </c>
      <c r="O172" s="45" t="s">
        <v>35</v>
      </c>
      <c r="P172" s="45"/>
      <c r="Q172" s="47"/>
      <c r="R172" s="45" t="s">
        <v>152</v>
      </c>
      <c r="S172" s="45"/>
      <c r="T172" s="45" t="s">
        <v>270</v>
      </c>
      <c r="U172" s="45"/>
      <c r="V172" s="45"/>
      <c r="W172" s="45"/>
      <c r="X172" s="45"/>
      <c r="Y172" s="45"/>
      <c r="Z172" s="45"/>
      <c r="AA172" s="44" t="s">
        <v>574</v>
      </c>
      <c r="AB172" s="52" t="s">
        <v>467</v>
      </c>
      <c r="AC172" s="48"/>
      <c r="AD172" s="48" t="str">
        <f>IF(Tabela13[[#This Row],[ID_IPs_associados]]="","",IFERROR(TRIM(INDEX(_xlfn.TEXTSPLIT(Tabela13[[#This Row],[ID_IPs_associados]],"|"),1,1)),""))</f>
        <v/>
      </c>
      <c r="AE172" s="48" t="str">
        <f>IF(Tabela13[[#This Row],[ID_IPs_associados]]="","",IFERROR(TRIM(INDEX(_xlfn.TEXTSPLIT(Tabela13[[#This Row],[ID_IPs_associados]],"|"),1,2)),""))</f>
        <v/>
      </c>
      <c r="AF172" s="48" t="str">
        <f>IF(Tabela13[[#This Row],[ID_IPs_associados]]="","",IFERROR(TRIM(INDEX(_xlfn.TEXTSPLIT(Tabela13[[#This Row],[ID_IPs_associados]],"|"),1,3)),""))</f>
        <v/>
      </c>
      <c r="AG172" s="48" t="str">
        <f>IF(Tabela13[[#This Row],[ID_IPs_associados]]="","",IFERROR(TRIM(INDEX(_xlfn.TEXTSPLIT(Tabela13[[#This Row],[ID_IPs_associados]],"|"),1,4)),""))</f>
        <v/>
      </c>
      <c r="AH172" s="48" t="str">
        <f>IF(Tabela13[[#This Row],[ID_IPs_associados]]="","",IFERROR(TRIM(INDEX(_xlfn.TEXTSPLIT(Tabela13[[#This Row],[ID_IPs_associados]],"|"),1,5)),""))</f>
        <v/>
      </c>
    </row>
    <row r="173" spans="1:34" ht="75" hidden="1" x14ac:dyDescent="0.35">
      <c r="A173" s="43" t="s">
        <v>131</v>
      </c>
      <c r="B173" s="44" t="s">
        <v>132</v>
      </c>
      <c r="C173" s="45"/>
      <c r="D173" s="44"/>
      <c r="E173" s="45">
        <v>187</v>
      </c>
      <c r="F173" s="44" t="s">
        <v>575</v>
      </c>
      <c r="G173" s="45" t="s">
        <v>41</v>
      </c>
      <c r="H173" s="45">
        <v>2019</v>
      </c>
      <c r="I173" s="45" t="s">
        <v>576</v>
      </c>
      <c r="J173" s="45">
        <v>2030</v>
      </c>
      <c r="K173" s="45" t="s">
        <v>126</v>
      </c>
      <c r="L173" s="45" t="s">
        <v>76</v>
      </c>
      <c r="M173" s="45" t="s">
        <v>44</v>
      </c>
      <c r="N173" s="45" t="s">
        <v>34</v>
      </c>
      <c r="O173" s="45" t="s">
        <v>35</v>
      </c>
      <c r="P173" s="45"/>
      <c r="Q173" s="44"/>
      <c r="R173" s="45" t="s">
        <v>77</v>
      </c>
      <c r="S173" s="45"/>
      <c r="T173" s="45"/>
      <c r="U173" s="45"/>
      <c r="V173" s="45"/>
      <c r="W173" s="45"/>
      <c r="X173" s="45"/>
      <c r="Y173" s="45"/>
      <c r="Z173" s="45"/>
      <c r="AA173" s="44" t="s">
        <v>577</v>
      </c>
      <c r="AB173" s="52" t="s">
        <v>467</v>
      </c>
      <c r="AC173" s="48"/>
      <c r="AD173" s="48" t="str">
        <f>IF(Tabela13[[#This Row],[ID_IPs_associados]]="","",IFERROR(TRIM(INDEX(_xlfn.TEXTSPLIT(Tabela13[[#This Row],[ID_IPs_associados]],"|"),1,1)),""))</f>
        <v/>
      </c>
      <c r="AE173" s="48" t="str">
        <f>IF(Tabela13[[#This Row],[ID_IPs_associados]]="","",IFERROR(TRIM(INDEX(_xlfn.TEXTSPLIT(Tabela13[[#This Row],[ID_IPs_associados]],"|"),1,2)),""))</f>
        <v/>
      </c>
      <c r="AF173" s="48" t="str">
        <f>IF(Tabela13[[#This Row],[ID_IPs_associados]]="","",IFERROR(TRIM(INDEX(_xlfn.TEXTSPLIT(Tabela13[[#This Row],[ID_IPs_associados]],"|"),1,3)),""))</f>
        <v/>
      </c>
      <c r="AG173" s="48" t="str">
        <f>IF(Tabela13[[#This Row],[ID_IPs_associados]]="","",IFERROR(TRIM(INDEX(_xlfn.TEXTSPLIT(Tabela13[[#This Row],[ID_IPs_associados]],"|"),1,4)),""))</f>
        <v/>
      </c>
      <c r="AH173" s="48" t="str">
        <f>IF(Tabela13[[#This Row],[ID_IPs_associados]]="","",IFERROR(TRIM(INDEX(_xlfn.TEXTSPLIT(Tabela13[[#This Row],[ID_IPs_associados]],"|"),1,5)),""))</f>
        <v/>
      </c>
    </row>
    <row r="174" spans="1:34" ht="87.5" hidden="1" x14ac:dyDescent="0.35">
      <c r="A174" s="43" t="s">
        <v>131</v>
      </c>
      <c r="B174" s="44" t="s">
        <v>132</v>
      </c>
      <c r="C174" s="45"/>
      <c r="D174" s="44"/>
      <c r="E174" s="45">
        <v>188</v>
      </c>
      <c r="F174" s="44" t="s">
        <v>578</v>
      </c>
      <c r="G174" s="45" t="s">
        <v>41</v>
      </c>
      <c r="H174" s="45">
        <v>2019</v>
      </c>
      <c r="I174" s="45" t="s">
        <v>579</v>
      </c>
      <c r="J174" s="45">
        <v>2030</v>
      </c>
      <c r="K174" s="45" t="s">
        <v>126</v>
      </c>
      <c r="L174" s="45" t="s">
        <v>76</v>
      </c>
      <c r="M174" s="45" t="s">
        <v>44</v>
      </c>
      <c r="N174" s="45" t="s">
        <v>34</v>
      </c>
      <c r="O174" s="45" t="s">
        <v>35</v>
      </c>
      <c r="P174" s="45"/>
      <c r="Q174" s="44"/>
      <c r="R174" s="45" t="s">
        <v>77</v>
      </c>
      <c r="S174" s="45"/>
      <c r="T174" s="45"/>
      <c r="U174" s="45"/>
      <c r="V174" s="45"/>
      <c r="W174" s="45"/>
      <c r="X174" s="45"/>
      <c r="Y174" s="45"/>
      <c r="Z174" s="45"/>
      <c r="AA174" s="44" t="s">
        <v>580</v>
      </c>
      <c r="AB174" s="52" t="s">
        <v>467</v>
      </c>
      <c r="AC174" s="48"/>
      <c r="AD174" s="48" t="str">
        <f>IF(Tabela13[[#This Row],[ID_IPs_associados]]="","",IFERROR(TRIM(INDEX(_xlfn.TEXTSPLIT(Tabela13[[#This Row],[ID_IPs_associados]],"|"),1,1)),""))</f>
        <v/>
      </c>
      <c r="AE174" s="48" t="str">
        <f>IF(Tabela13[[#This Row],[ID_IPs_associados]]="","",IFERROR(TRIM(INDEX(_xlfn.TEXTSPLIT(Tabela13[[#This Row],[ID_IPs_associados]],"|"),1,2)),""))</f>
        <v/>
      </c>
      <c r="AF174" s="48" t="str">
        <f>IF(Tabela13[[#This Row],[ID_IPs_associados]]="","",IFERROR(TRIM(INDEX(_xlfn.TEXTSPLIT(Tabela13[[#This Row],[ID_IPs_associados]],"|"),1,3)),""))</f>
        <v/>
      </c>
      <c r="AG174" s="48" t="str">
        <f>IF(Tabela13[[#This Row],[ID_IPs_associados]]="","",IFERROR(TRIM(INDEX(_xlfn.TEXTSPLIT(Tabela13[[#This Row],[ID_IPs_associados]],"|"),1,4)),""))</f>
        <v/>
      </c>
      <c r="AH174" s="48" t="str">
        <f>IF(Tabela13[[#This Row],[ID_IPs_associados]]="","",IFERROR(TRIM(INDEX(_xlfn.TEXTSPLIT(Tabela13[[#This Row],[ID_IPs_associados]],"|"),1,5)),""))</f>
        <v/>
      </c>
    </row>
    <row r="175" spans="1:34" ht="87.5" hidden="1" x14ac:dyDescent="0.35">
      <c r="A175" s="43" t="s">
        <v>131</v>
      </c>
      <c r="B175" s="44" t="s">
        <v>132</v>
      </c>
      <c r="C175" s="45"/>
      <c r="D175" s="44"/>
      <c r="E175" s="45">
        <v>189</v>
      </c>
      <c r="F175" s="44" t="s">
        <v>581</v>
      </c>
      <c r="G175" s="45" t="s">
        <v>41</v>
      </c>
      <c r="H175" s="45">
        <v>2021</v>
      </c>
      <c r="I175" s="45">
        <v>3</v>
      </c>
      <c r="J175" s="45">
        <v>2030</v>
      </c>
      <c r="K175" s="46" t="s">
        <v>126</v>
      </c>
      <c r="L175" s="45" t="s">
        <v>76</v>
      </c>
      <c r="M175" s="45" t="s">
        <v>44</v>
      </c>
      <c r="N175" s="45" t="s">
        <v>34</v>
      </c>
      <c r="O175" s="45" t="s">
        <v>35</v>
      </c>
      <c r="P175" s="45"/>
      <c r="Q175" s="47"/>
      <c r="R175" s="45"/>
      <c r="S175" s="47"/>
      <c r="T175" s="47"/>
      <c r="U175" s="45"/>
      <c r="V175" s="45"/>
      <c r="W175" s="45"/>
      <c r="X175" s="45"/>
      <c r="Y175" s="45"/>
      <c r="Z175" s="45"/>
      <c r="AA175" s="44" t="s">
        <v>582</v>
      </c>
      <c r="AB175" s="44" t="s">
        <v>154</v>
      </c>
      <c r="AC175" s="48"/>
      <c r="AD175" s="48" t="str">
        <f>IF(Tabela13[[#This Row],[ID_IPs_associados]]="","",IFERROR(TRIM(INDEX(_xlfn.TEXTSPLIT(Tabela13[[#This Row],[ID_IPs_associados]],"|"),1,1)),""))</f>
        <v/>
      </c>
      <c r="AE175" s="48" t="str">
        <f>IF(Tabela13[[#This Row],[ID_IPs_associados]]="","",IFERROR(TRIM(INDEX(_xlfn.TEXTSPLIT(Tabela13[[#This Row],[ID_IPs_associados]],"|"),1,2)),""))</f>
        <v/>
      </c>
      <c r="AF175" s="48" t="str">
        <f>IF(Tabela13[[#This Row],[ID_IPs_associados]]="","",IFERROR(TRIM(INDEX(_xlfn.TEXTSPLIT(Tabela13[[#This Row],[ID_IPs_associados]],"|"),1,3)),""))</f>
        <v/>
      </c>
      <c r="AG175" s="48" t="str">
        <f>IF(Tabela13[[#This Row],[ID_IPs_associados]]="","",IFERROR(TRIM(INDEX(_xlfn.TEXTSPLIT(Tabela13[[#This Row],[ID_IPs_associados]],"|"),1,4)),""))</f>
        <v/>
      </c>
      <c r="AH175" s="48" t="str">
        <f>IF(Tabela13[[#This Row],[ID_IPs_associados]]="","",IFERROR(TRIM(INDEX(_xlfn.TEXTSPLIT(Tabela13[[#This Row],[ID_IPs_associados]],"|"),1,5)),""))</f>
        <v/>
      </c>
    </row>
    <row r="176" spans="1:34" ht="68.25" hidden="1" customHeight="1" x14ac:dyDescent="0.35">
      <c r="A176" s="43" t="s">
        <v>131</v>
      </c>
      <c r="B176" s="44" t="s">
        <v>132</v>
      </c>
      <c r="C176" s="45"/>
      <c r="D176" s="44"/>
      <c r="E176" s="45">
        <v>190</v>
      </c>
      <c r="F176" s="44" t="s">
        <v>583</v>
      </c>
      <c r="G176" s="45" t="s">
        <v>101</v>
      </c>
      <c r="H176" s="45">
        <v>2019</v>
      </c>
      <c r="I176" s="49">
        <v>17162</v>
      </c>
      <c r="J176" s="45">
        <v>2030</v>
      </c>
      <c r="K176" s="45" t="s">
        <v>126</v>
      </c>
      <c r="L176" s="45" t="s">
        <v>76</v>
      </c>
      <c r="M176" s="45" t="s">
        <v>44</v>
      </c>
      <c r="N176" s="45" t="s">
        <v>34</v>
      </c>
      <c r="O176" s="45" t="s">
        <v>35</v>
      </c>
      <c r="P176" s="45"/>
      <c r="Q176" s="44"/>
      <c r="R176" s="45" t="s">
        <v>77</v>
      </c>
      <c r="S176" s="45"/>
      <c r="T176" s="45"/>
      <c r="U176" s="45"/>
      <c r="V176" s="45"/>
      <c r="W176" s="45"/>
      <c r="X176" s="45"/>
      <c r="Y176" s="45"/>
      <c r="Z176" s="45"/>
      <c r="AA176" s="44" t="s">
        <v>584</v>
      </c>
      <c r="AB176" s="44" t="s">
        <v>585</v>
      </c>
      <c r="AC176" s="48"/>
      <c r="AD176" s="48" t="str">
        <f>IF(Tabela13[[#This Row],[ID_IPs_associados]]="","",IFERROR(TRIM(INDEX(_xlfn.TEXTSPLIT(Tabela13[[#This Row],[ID_IPs_associados]],"|"),1,1)),""))</f>
        <v/>
      </c>
      <c r="AE176" s="48" t="str">
        <f>IF(Tabela13[[#This Row],[ID_IPs_associados]]="","",IFERROR(TRIM(INDEX(_xlfn.TEXTSPLIT(Tabela13[[#This Row],[ID_IPs_associados]],"|"),1,2)),""))</f>
        <v/>
      </c>
      <c r="AF176" s="48" t="str">
        <f>IF(Tabela13[[#This Row],[ID_IPs_associados]]="","",IFERROR(TRIM(INDEX(_xlfn.TEXTSPLIT(Tabela13[[#This Row],[ID_IPs_associados]],"|"),1,3)),""))</f>
        <v/>
      </c>
      <c r="AG176" s="48" t="str">
        <f>IF(Tabela13[[#This Row],[ID_IPs_associados]]="","",IFERROR(TRIM(INDEX(_xlfn.TEXTSPLIT(Tabela13[[#This Row],[ID_IPs_associados]],"|"),1,4)),""))</f>
        <v/>
      </c>
      <c r="AH176" s="48" t="str">
        <f>IF(Tabela13[[#This Row],[ID_IPs_associados]]="","",IFERROR(TRIM(INDEX(_xlfn.TEXTSPLIT(Tabela13[[#This Row],[ID_IPs_associados]],"|"),1,5)),""))</f>
        <v/>
      </c>
    </row>
    <row r="177" spans="1:34" ht="31.5" hidden="1" customHeight="1" x14ac:dyDescent="0.35">
      <c r="A177" s="43" t="s">
        <v>131</v>
      </c>
      <c r="B177" s="44" t="s">
        <v>132</v>
      </c>
      <c r="C177" s="45"/>
      <c r="D177" s="44"/>
      <c r="E177" s="45">
        <v>191</v>
      </c>
      <c r="F177" s="44" t="s">
        <v>586</v>
      </c>
      <c r="G177" s="45" t="s">
        <v>41</v>
      </c>
      <c r="H177" s="45">
        <v>2019</v>
      </c>
      <c r="I177" s="45">
        <v>9.4</v>
      </c>
      <c r="J177" s="45">
        <v>2030</v>
      </c>
      <c r="K177" s="46" t="s">
        <v>126</v>
      </c>
      <c r="L177" s="45" t="s">
        <v>134</v>
      </c>
      <c r="M177" s="45" t="s">
        <v>95</v>
      </c>
      <c r="N177" s="45" t="s">
        <v>34</v>
      </c>
      <c r="O177" s="45" t="s">
        <v>35</v>
      </c>
      <c r="P177" s="45"/>
      <c r="Q177" s="47"/>
      <c r="R177" s="45" t="s">
        <v>228</v>
      </c>
      <c r="S177" s="45" t="s">
        <v>587</v>
      </c>
      <c r="T177" s="45" t="s">
        <v>588</v>
      </c>
      <c r="U177" s="45"/>
      <c r="V177" s="45"/>
      <c r="W177" s="45"/>
      <c r="X177" s="45"/>
      <c r="Y177" s="45"/>
      <c r="Z177" s="45"/>
      <c r="AA177" s="44" t="s">
        <v>589</v>
      </c>
      <c r="AB177" s="52" t="s">
        <v>467</v>
      </c>
      <c r="AC177" s="47"/>
      <c r="AD177" s="48" t="str">
        <f>IF(Tabela13[[#This Row],[ID_IPs_associados]]="","",IFERROR(TRIM(INDEX(_xlfn.TEXTSPLIT(Tabela13[[#This Row],[ID_IPs_associados]],"|"),1,1)),""))</f>
        <v/>
      </c>
      <c r="AE177" s="48" t="str">
        <f>IF(Tabela13[[#This Row],[ID_IPs_associados]]="","",IFERROR(TRIM(INDEX(_xlfn.TEXTSPLIT(Tabela13[[#This Row],[ID_IPs_associados]],"|"),1,2)),""))</f>
        <v/>
      </c>
      <c r="AF177" s="48" t="str">
        <f>IF(Tabela13[[#This Row],[ID_IPs_associados]]="","",IFERROR(TRIM(INDEX(_xlfn.TEXTSPLIT(Tabela13[[#This Row],[ID_IPs_associados]],"|"),1,3)),""))</f>
        <v/>
      </c>
      <c r="AG177" s="48" t="str">
        <f>IF(Tabela13[[#This Row],[ID_IPs_associados]]="","",IFERROR(TRIM(INDEX(_xlfn.TEXTSPLIT(Tabela13[[#This Row],[ID_IPs_associados]],"|"),1,4)),""))</f>
        <v/>
      </c>
      <c r="AH177" s="48" t="str">
        <f>IF(Tabela13[[#This Row],[ID_IPs_associados]]="","",IFERROR(TRIM(INDEX(_xlfn.TEXTSPLIT(Tabela13[[#This Row],[ID_IPs_associados]],"|"),1,5)),""))</f>
        <v/>
      </c>
    </row>
    <row r="178" spans="1:34" ht="50" hidden="1" x14ac:dyDescent="0.35">
      <c r="A178" s="43" t="s">
        <v>131</v>
      </c>
      <c r="B178" s="44" t="s">
        <v>132</v>
      </c>
      <c r="C178" s="45"/>
      <c r="D178" s="44"/>
      <c r="E178" s="45">
        <v>192</v>
      </c>
      <c r="F178" s="44" t="s">
        <v>590</v>
      </c>
      <c r="G178" s="45" t="s">
        <v>41</v>
      </c>
      <c r="H178" s="45">
        <v>2023</v>
      </c>
      <c r="I178" s="45">
        <v>16.100000000000001</v>
      </c>
      <c r="J178" s="45">
        <v>2030</v>
      </c>
      <c r="K178" s="46" t="s">
        <v>126</v>
      </c>
      <c r="L178" s="45" t="s">
        <v>134</v>
      </c>
      <c r="M178" s="45" t="s">
        <v>151</v>
      </c>
      <c r="N178" s="45" t="s">
        <v>34</v>
      </c>
      <c r="O178" s="45" t="s">
        <v>35</v>
      </c>
      <c r="P178" s="45"/>
      <c r="Q178" s="47" t="s">
        <v>1238</v>
      </c>
      <c r="R178" s="45" t="s">
        <v>264</v>
      </c>
      <c r="S178" s="45">
        <v>16</v>
      </c>
      <c r="T178" s="45" t="s">
        <v>591</v>
      </c>
      <c r="U178" s="45"/>
      <c r="V178" s="45"/>
      <c r="W178" s="45"/>
      <c r="X178" s="45"/>
      <c r="Y178" s="45"/>
      <c r="Z178" s="45"/>
      <c r="AA178" s="44" t="s">
        <v>592</v>
      </c>
      <c r="AB178" s="52" t="s">
        <v>154</v>
      </c>
      <c r="AC178" s="48"/>
      <c r="AD178" s="48" t="str">
        <f>IF(Tabela13[[#This Row],[ID_IPs_associados]]="","",IFERROR(TRIM(INDEX(_xlfn.TEXTSPLIT(Tabela13[[#This Row],[ID_IPs_associados]],"|"),1,1)),""))</f>
        <v/>
      </c>
      <c r="AE178" s="48" t="str">
        <f>IF(Tabela13[[#This Row],[ID_IPs_associados]]="","",IFERROR(TRIM(INDEX(_xlfn.TEXTSPLIT(Tabela13[[#This Row],[ID_IPs_associados]],"|"),1,2)),""))</f>
        <v/>
      </c>
      <c r="AF178" s="48" t="str">
        <f>IF(Tabela13[[#This Row],[ID_IPs_associados]]="","",IFERROR(TRIM(INDEX(_xlfn.TEXTSPLIT(Tabela13[[#This Row],[ID_IPs_associados]],"|"),1,3)),""))</f>
        <v/>
      </c>
      <c r="AG178" s="48" t="str">
        <f>IF(Tabela13[[#This Row],[ID_IPs_associados]]="","",IFERROR(TRIM(INDEX(_xlfn.TEXTSPLIT(Tabela13[[#This Row],[ID_IPs_associados]],"|"),1,4)),""))</f>
        <v/>
      </c>
      <c r="AH178" s="48" t="str">
        <f>IF(Tabela13[[#This Row],[ID_IPs_associados]]="","",IFERROR(TRIM(INDEX(_xlfn.TEXTSPLIT(Tabela13[[#This Row],[ID_IPs_associados]],"|"),1,5)),""))</f>
        <v/>
      </c>
    </row>
    <row r="179" spans="1:34" ht="100" hidden="1" x14ac:dyDescent="0.35">
      <c r="A179" s="43" t="s">
        <v>131</v>
      </c>
      <c r="B179" s="44" t="s">
        <v>132</v>
      </c>
      <c r="C179" s="45"/>
      <c r="D179" s="44"/>
      <c r="E179" s="45">
        <v>193</v>
      </c>
      <c r="F179" s="44" t="s">
        <v>593</v>
      </c>
      <c r="G179" s="45" t="s">
        <v>41</v>
      </c>
      <c r="H179" s="45" t="s">
        <v>50</v>
      </c>
      <c r="I179" s="45" t="s">
        <v>594</v>
      </c>
      <c r="J179" s="45">
        <v>2030</v>
      </c>
      <c r="K179" s="46" t="s">
        <v>126</v>
      </c>
      <c r="L179" s="45" t="s">
        <v>134</v>
      </c>
      <c r="M179" s="45" t="s">
        <v>151</v>
      </c>
      <c r="N179" s="45" t="s">
        <v>34</v>
      </c>
      <c r="O179" s="45" t="s">
        <v>35</v>
      </c>
      <c r="P179" s="45"/>
      <c r="Q179" s="47"/>
      <c r="R179" s="45" t="s">
        <v>595</v>
      </c>
      <c r="S179" s="45"/>
      <c r="T179" s="45" t="s">
        <v>232</v>
      </c>
      <c r="U179" s="45"/>
      <c r="V179" s="45"/>
      <c r="W179" s="45"/>
      <c r="X179" s="45"/>
      <c r="Y179" s="45"/>
      <c r="Z179" s="45"/>
      <c r="AA179" s="44" t="s">
        <v>596</v>
      </c>
      <c r="AB179" s="52" t="s">
        <v>467</v>
      </c>
      <c r="AC179" s="48"/>
      <c r="AD179" s="48" t="str">
        <f>IF(Tabela13[[#This Row],[ID_IPs_associados]]="","",IFERROR(TRIM(INDEX(_xlfn.TEXTSPLIT(Tabela13[[#This Row],[ID_IPs_associados]],"|"),1,1)),""))</f>
        <v/>
      </c>
      <c r="AE179" s="48" t="str">
        <f>IF(Tabela13[[#This Row],[ID_IPs_associados]]="","",IFERROR(TRIM(INDEX(_xlfn.TEXTSPLIT(Tabela13[[#This Row],[ID_IPs_associados]],"|"),1,2)),""))</f>
        <v/>
      </c>
      <c r="AF179" s="48" t="str">
        <f>IF(Tabela13[[#This Row],[ID_IPs_associados]]="","",IFERROR(TRIM(INDEX(_xlfn.TEXTSPLIT(Tabela13[[#This Row],[ID_IPs_associados]],"|"),1,3)),""))</f>
        <v/>
      </c>
      <c r="AG179" s="48" t="str">
        <f>IF(Tabela13[[#This Row],[ID_IPs_associados]]="","",IFERROR(TRIM(INDEX(_xlfn.TEXTSPLIT(Tabela13[[#This Row],[ID_IPs_associados]],"|"),1,4)),""))</f>
        <v/>
      </c>
      <c r="AH179" s="48" t="str">
        <f>IF(Tabela13[[#This Row],[ID_IPs_associados]]="","",IFERROR(TRIM(INDEX(_xlfn.TEXTSPLIT(Tabela13[[#This Row],[ID_IPs_associados]],"|"),1,5)),""))</f>
        <v/>
      </c>
    </row>
    <row r="180" spans="1:34" ht="50" hidden="1" x14ac:dyDescent="0.35">
      <c r="A180" s="43" t="s">
        <v>131</v>
      </c>
      <c r="B180" s="44" t="s">
        <v>132</v>
      </c>
      <c r="C180" s="45"/>
      <c r="D180" s="44"/>
      <c r="E180" s="45">
        <v>194</v>
      </c>
      <c r="F180" s="44" t="s">
        <v>597</v>
      </c>
      <c r="G180" s="45" t="s">
        <v>598</v>
      </c>
      <c r="H180" s="45">
        <v>2013</v>
      </c>
      <c r="I180" s="45">
        <v>53.8</v>
      </c>
      <c r="J180" s="45">
        <v>2030</v>
      </c>
      <c r="K180" s="56">
        <v>47.3</v>
      </c>
      <c r="L180" s="45" t="s">
        <v>82</v>
      </c>
      <c r="M180" s="45" t="s">
        <v>160</v>
      </c>
      <c r="N180" s="45" t="s">
        <v>34</v>
      </c>
      <c r="O180" s="45" t="s">
        <v>35</v>
      </c>
      <c r="P180" s="45"/>
      <c r="Q180" s="47" t="s">
        <v>1294</v>
      </c>
      <c r="R180" s="45" t="s">
        <v>492</v>
      </c>
      <c r="S180" s="45"/>
      <c r="T180" s="45"/>
      <c r="U180" s="45"/>
      <c r="V180" s="45"/>
      <c r="W180" s="45"/>
      <c r="X180" s="45"/>
      <c r="Y180" s="45"/>
      <c r="Z180" s="45"/>
      <c r="AA180" s="44" t="s">
        <v>599</v>
      </c>
      <c r="AB180" s="18" t="s">
        <v>600</v>
      </c>
      <c r="AC180" s="47"/>
      <c r="AD180" s="48" t="str">
        <f>IF(Tabela13[[#This Row],[ID_IPs_associados]]="","",IFERROR(TRIM(INDEX(_xlfn.TEXTSPLIT(Tabela13[[#This Row],[ID_IPs_associados]],"|"),1,1)),""))</f>
        <v/>
      </c>
      <c r="AE180" s="48" t="str">
        <f>IF(Tabela13[[#This Row],[ID_IPs_associados]]="","",IFERROR(TRIM(INDEX(_xlfn.TEXTSPLIT(Tabela13[[#This Row],[ID_IPs_associados]],"|"),1,2)),""))</f>
        <v/>
      </c>
      <c r="AF180" s="48" t="str">
        <f>IF(Tabela13[[#This Row],[ID_IPs_associados]]="","",IFERROR(TRIM(INDEX(_xlfn.TEXTSPLIT(Tabela13[[#This Row],[ID_IPs_associados]],"|"),1,3)),""))</f>
        <v/>
      </c>
      <c r="AG180" s="48" t="str">
        <f>IF(Tabela13[[#This Row],[ID_IPs_associados]]="","",IFERROR(TRIM(INDEX(_xlfn.TEXTSPLIT(Tabela13[[#This Row],[ID_IPs_associados]],"|"),1,4)),""))</f>
        <v/>
      </c>
      <c r="AH180" s="48" t="str">
        <f>IF(Tabela13[[#This Row],[ID_IPs_associados]]="","",IFERROR(TRIM(INDEX(_xlfn.TEXTSPLIT(Tabela13[[#This Row],[ID_IPs_associados]],"|"),1,5)),""))</f>
        <v/>
      </c>
    </row>
    <row r="181" spans="1:34" ht="25" hidden="1" x14ac:dyDescent="0.35">
      <c r="A181" s="43" t="s">
        <v>131</v>
      </c>
      <c r="B181" s="44" t="s">
        <v>132</v>
      </c>
      <c r="C181" s="45"/>
      <c r="D181" s="44"/>
      <c r="E181" s="45">
        <v>195</v>
      </c>
      <c r="F181" s="44" t="s">
        <v>601</v>
      </c>
      <c r="G181" s="45" t="s">
        <v>41</v>
      </c>
      <c r="H181" s="45">
        <v>2019</v>
      </c>
      <c r="I181" s="45">
        <v>0.52</v>
      </c>
      <c r="J181" s="45">
        <v>2030</v>
      </c>
      <c r="K181" s="46">
        <v>0.26</v>
      </c>
      <c r="L181" s="45" t="s">
        <v>43</v>
      </c>
      <c r="M181" s="45" t="s">
        <v>421</v>
      </c>
      <c r="N181" s="45" t="s">
        <v>34</v>
      </c>
      <c r="O181" s="45" t="s">
        <v>35</v>
      </c>
      <c r="P181" s="45"/>
      <c r="Q181" s="47" t="s">
        <v>602</v>
      </c>
      <c r="R181" s="45" t="s">
        <v>422</v>
      </c>
      <c r="S181" s="45">
        <v>15</v>
      </c>
      <c r="T181" s="45" t="s">
        <v>340</v>
      </c>
      <c r="U181" s="45"/>
      <c r="V181" s="45"/>
      <c r="W181" s="45"/>
      <c r="X181" s="45"/>
      <c r="Y181" s="45"/>
      <c r="Z181" s="45"/>
      <c r="AA181" s="52" t="s">
        <v>603</v>
      </c>
      <c r="AB181" s="55" t="s">
        <v>343</v>
      </c>
      <c r="AC181" s="48"/>
      <c r="AD181" s="48" t="str">
        <f>IF(Tabela13[[#This Row],[ID_IPs_associados]]="","",IFERROR(TRIM(INDEX(_xlfn.TEXTSPLIT(Tabela13[[#This Row],[ID_IPs_associados]],"|"),1,1)),""))</f>
        <v/>
      </c>
      <c r="AE181" s="48" t="str">
        <f>IF(Tabela13[[#This Row],[ID_IPs_associados]]="","",IFERROR(TRIM(INDEX(_xlfn.TEXTSPLIT(Tabela13[[#This Row],[ID_IPs_associados]],"|"),1,2)),""))</f>
        <v/>
      </c>
      <c r="AF181" s="48" t="str">
        <f>IF(Tabela13[[#This Row],[ID_IPs_associados]]="","",IFERROR(TRIM(INDEX(_xlfn.TEXTSPLIT(Tabela13[[#This Row],[ID_IPs_associados]],"|"),1,3)),""))</f>
        <v/>
      </c>
      <c r="AG181" s="48" t="str">
        <f>IF(Tabela13[[#This Row],[ID_IPs_associados]]="","",IFERROR(TRIM(INDEX(_xlfn.TEXTSPLIT(Tabela13[[#This Row],[ID_IPs_associados]],"|"),1,4)),""))</f>
        <v/>
      </c>
      <c r="AH181" s="48" t="str">
        <f>IF(Tabela13[[#This Row],[ID_IPs_associados]]="","",IFERROR(TRIM(INDEX(_xlfn.TEXTSPLIT(Tabela13[[#This Row],[ID_IPs_associados]],"|"),1,5)),""))</f>
        <v/>
      </c>
    </row>
    <row r="182" spans="1:34" ht="62.5" hidden="1" x14ac:dyDescent="0.35">
      <c r="A182" s="43" t="s">
        <v>131</v>
      </c>
      <c r="B182" s="44" t="s">
        <v>132</v>
      </c>
      <c r="C182" s="45"/>
      <c r="D182" s="44"/>
      <c r="E182" s="45">
        <v>196</v>
      </c>
      <c r="F182" s="44" t="s">
        <v>604</v>
      </c>
      <c r="G182" s="45" t="s">
        <v>41</v>
      </c>
      <c r="H182" s="45">
        <v>2019</v>
      </c>
      <c r="I182" s="45">
        <v>14.9</v>
      </c>
      <c r="J182" s="45">
        <v>2030</v>
      </c>
      <c r="K182" s="45">
        <v>25</v>
      </c>
      <c r="L182" s="45" t="s">
        <v>400</v>
      </c>
      <c r="M182" s="45" t="s">
        <v>112</v>
      </c>
      <c r="N182" s="45" t="s">
        <v>34</v>
      </c>
      <c r="O182" s="45" t="s">
        <v>35</v>
      </c>
      <c r="P182" s="45"/>
      <c r="Q182" s="47"/>
      <c r="R182" s="45" t="s">
        <v>112</v>
      </c>
      <c r="S182" s="45"/>
      <c r="T182" s="45"/>
      <c r="U182" s="45"/>
      <c r="V182" s="45"/>
      <c r="W182" s="45"/>
      <c r="X182" s="45"/>
      <c r="Y182" s="45"/>
      <c r="Z182" s="45"/>
      <c r="AA182" s="44" t="s">
        <v>605</v>
      </c>
      <c r="AB182" s="44" t="s">
        <v>606</v>
      </c>
      <c r="AC182" s="48"/>
      <c r="AD182" s="48" t="str">
        <f>IF(Tabela13[[#This Row],[ID_IPs_associados]]="","",IFERROR(TRIM(INDEX(_xlfn.TEXTSPLIT(Tabela13[[#This Row],[ID_IPs_associados]],"|"),1,1)),""))</f>
        <v/>
      </c>
      <c r="AE182" s="48" t="str">
        <f>IF(Tabela13[[#This Row],[ID_IPs_associados]]="","",IFERROR(TRIM(INDEX(_xlfn.TEXTSPLIT(Tabela13[[#This Row],[ID_IPs_associados]],"|"),1,2)),""))</f>
        <v/>
      </c>
      <c r="AF182" s="48" t="str">
        <f>IF(Tabela13[[#This Row],[ID_IPs_associados]]="","",IFERROR(TRIM(INDEX(_xlfn.TEXTSPLIT(Tabela13[[#This Row],[ID_IPs_associados]],"|"),1,3)),""))</f>
        <v/>
      </c>
      <c r="AG182" s="48" t="str">
        <f>IF(Tabela13[[#This Row],[ID_IPs_associados]]="","",IFERROR(TRIM(INDEX(_xlfn.TEXTSPLIT(Tabela13[[#This Row],[ID_IPs_associados]],"|"),1,4)),""))</f>
        <v/>
      </c>
      <c r="AH182" s="48" t="str">
        <f>IF(Tabela13[[#This Row],[ID_IPs_associados]]="","",IFERROR(TRIM(INDEX(_xlfn.TEXTSPLIT(Tabela13[[#This Row],[ID_IPs_associados]],"|"),1,5)),""))</f>
        <v/>
      </c>
    </row>
    <row r="183" spans="1:34" ht="88.5" hidden="1" customHeight="1" x14ac:dyDescent="0.35">
      <c r="A183" s="43" t="s">
        <v>131</v>
      </c>
      <c r="B183" s="44" t="s">
        <v>132</v>
      </c>
      <c r="C183" s="45"/>
      <c r="D183" s="44"/>
      <c r="E183" s="45">
        <v>197</v>
      </c>
      <c r="F183" s="44" t="s">
        <v>607</v>
      </c>
      <c r="G183" s="45" t="s">
        <v>101</v>
      </c>
      <c r="H183" s="45">
        <v>2019</v>
      </c>
      <c r="I183" s="45" t="s">
        <v>126</v>
      </c>
      <c r="J183" s="45">
        <v>2030</v>
      </c>
      <c r="K183" s="45">
        <v>0</v>
      </c>
      <c r="L183" s="45" t="s">
        <v>400</v>
      </c>
      <c r="M183" s="45" t="s">
        <v>112</v>
      </c>
      <c r="N183" s="45" t="s">
        <v>34</v>
      </c>
      <c r="O183" s="45" t="s">
        <v>35</v>
      </c>
      <c r="P183" s="45"/>
      <c r="Q183" s="47"/>
      <c r="R183" s="45" t="s">
        <v>112</v>
      </c>
      <c r="S183" s="45"/>
      <c r="T183" s="45"/>
      <c r="U183" s="45"/>
      <c r="V183" s="45"/>
      <c r="W183" s="45"/>
      <c r="X183" s="45"/>
      <c r="Y183" s="45"/>
      <c r="Z183" s="45"/>
      <c r="AA183" s="44" t="s">
        <v>608</v>
      </c>
      <c r="AB183" s="44" t="s">
        <v>609</v>
      </c>
      <c r="AC183" s="48"/>
      <c r="AD183" s="48" t="str">
        <f>IF(Tabela13[[#This Row],[ID_IPs_associados]]="","",IFERROR(TRIM(INDEX(_xlfn.TEXTSPLIT(Tabela13[[#This Row],[ID_IPs_associados]],"|"),1,1)),""))</f>
        <v/>
      </c>
      <c r="AE183" s="48" t="str">
        <f>IF(Tabela13[[#This Row],[ID_IPs_associados]]="","",IFERROR(TRIM(INDEX(_xlfn.TEXTSPLIT(Tabela13[[#This Row],[ID_IPs_associados]],"|"),1,2)),""))</f>
        <v/>
      </c>
      <c r="AF183" s="48" t="str">
        <f>IF(Tabela13[[#This Row],[ID_IPs_associados]]="","",IFERROR(TRIM(INDEX(_xlfn.TEXTSPLIT(Tabela13[[#This Row],[ID_IPs_associados]],"|"),1,3)),""))</f>
        <v/>
      </c>
      <c r="AG183" s="48" t="str">
        <f>IF(Tabela13[[#This Row],[ID_IPs_associados]]="","",IFERROR(TRIM(INDEX(_xlfn.TEXTSPLIT(Tabela13[[#This Row],[ID_IPs_associados]],"|"),1,4)),""))</f>
        <v/>
      </c>
      <c r="AH183" s="48" t="str">
        <f>IF(Tabela13[[#This Row],[ID_IPs_associados]]="","",IFERROR(TRIM(INDEX(_xlfn.TEXTSPLIT(Tabela13[[#This Row],[ID_IPs_associados]],"|"),1,5)),""))</f>
        <v/>
      </c>
    </row>
    <row r="184" spans="1:34" ht="37.5" hidden="1" x14ac:dyDescent="0.35">
      <c r="A184" s="43" t="s">
        <v>131</v>
      </c>
      <c r="B184" s="44" t="s">
        <v>132</v>
      </c>
      <c r="C184" s="45"/>
      <c r="D184" s="44"/>
      <c r="E184" s="45">
        <v>198</v>
      </c>
      <c r="F184" s="44" t="s">
        <v>610</v>
      </c>
      <c r="G184" s="45" t="s">
        <v>101</v>
      </c>
      <c r="H184" s="45">
        <v>2023</v>
      </c>
      <c r="I184" s="45">
        <v>81.900000000000006</v>
      </c>
      <c r="J184" s="45">
        <v>2030</v>
      </c>
      <c r="K184" s="46" t="s">
        <v>126</v>
      </c>
      <c r="L184" s="45" t="s">
        <v>61</v>
      </c>
      <c r="M184" s="45" t="s">
        <v>105</v>
      </c>
      <c r="N184" s="45" t="s">
        <v>273</v>
      </c>
      <c r="O184" s="45" t="s">
        <v>274</v>
      </c>
      <c r="P184" s="45"/>
      <c r="Q184" s="44" t="s">
        <v>447</v>
      </c>
      <c r="R184" s="45"/>
      <c r="S184" s="47"/>
      <c r="T184" s="47"/>
      <c r="U184" s="45"/>
      <c r="V184" s="45"/>
      <c r="W184" s="45"/>
      <c r="X184" s="45"/>
      <c r="Y184" s="45"/>
      <c r="Z184" s="45"/>
      <c r="AA184" s="44"/>
      <c r="AB184" s="44"/>
      <c r="AC184" s="48"/>
      <c r="AD184" s="48" t="str">
        <f>IF(Tabela13[[#This Row],[ID_IPs_associados]]="","",IFERROR(TRIM(INDEX(_xlfn.TEXTSPLIT(Tabela13[[#This Row],[ID_IPs_associados]],"|"),1,1)),""))</f>
        <v/>
      </c>
      <c r="AE184" s="48" t="str">
        <f>IF(Tabela13[[#This Row],[ID_IPs_associados]]="","",IFERROR(TRIM(INDEX(_xlfn.TEXTSPLIT(Tabela13[[#This Row],[ID_IPs_associados]],"|"),1,2)),""))</f>
        <v/>
      </c>
      <c r="AF184" s="48" t="str">
        <f>IF(Tabela13[[#This Row],[ID_IPs_associados]]="","",IFERROR(TRIM(INDEX(_xlfn.TEXTSPLIT(Tabela13[[#This Row],[ID_IPs_associados]],"|"),1,3)),""))</f>
        <v/>
      </c>
      <c r="AG184" s="48" t="str">
        <f>IF(Tabela13[[#This Row],[ID_IPs_associados]]="","",IFERROR(TRIM(INDEX(_xlfn.TEXTSPLIT(Tabela13[[#This Row],[ID_IPs_associados]],"|"),1,4)),""))</f>
        <v/>
      </c>
      <c r="AH184" s="48" t="str">
        <f>IF(Tabela13[[#This Row],[ID_IPs_associados]]="","",IFERROR(TRIM(INDEX(_xlfn.TEXTSPLIT(Tabela13[[#This Row],[ID_IPs_associados]],"|"),1,5)),""))</f>
        <v/>
      </c>
    </row>
    <row r="185" spans="1:34" ht="25" hidden="1" x14ac:dyDescent="0.35">
      <c r="A185" s="43" t="s">
        <v>131</v>
      </c>
      <c r="B185" s="44" t="s">
        <v>132</v>
      </c>
      <c r="C185" s="45"/>
      <c r="D185" s="44"/>
      <c r="E185" s="45">
        <v>199</v>
      </c>
      <c r="F185" s="44" t="s">
        <v>1486</v>
      </c>
      <c r="G185" s="45" t="s">
        <v>101</v>
      </c>
      <c r="H185" s="45">
        <v>2019</v>
      </c>
      <c r="I185" s="45">
        <v>688</v>
      </c>
      <c r="J185" s="45">
        <v>2030</v>
      </c>
      <c r="K185" s="46" t="s">
        <v>126</v>
      </c>
      <c r="L185" s="45" t="s">
        <v>61</v>
      </c>
      <c r="M185" s="45" t="s">
        <v>105</v>
      </c>
      <c r="N185" s="45" t="s">
        <v>34</v>
      </c>
      <c r="O185" s="45" t="s">
        <v>35</v>
      </c>
      <c r="P185" s="45"/>
      <c r="Q185" s="47"/>
      <c r="R185" s="45" t="s">
        <v>107</v>
      </c>
      <c r="S185" s="47"/>
      <c r="T185" s="47"/>
      <c r="U185" s="45"/>
      <c r="V185" s="45"/>
      <c r="W185" s="45"/>
      <c r="X185" s="45"/>
      <c r="Y185" s="45"/>
      <c r="Z185" s="45"/>
      <c r="AA185" s="44" t="s">
        <v>611</v>
      </c>
      <c r="AB185" s="44" t="s">
        <v>612</v>
      </c>
      <c r="AC185" s="48"/>
      <c r="AD185" s="48" t="str">
        <f>IF(Tabela13[[#This Row],[ID_IPs_associados]]="","",IFERROR(TRIM(INDEX(_xlfn.TEXTSPLIT(Tabela13[[#This Row],[ID_IPs_associados]],"|"),1,1)),""))</f>
        <v/>
      </c>
      <c r="AE185" s="48" t="str">
        <f>IF(Tabela13[[#This Row],[ID_IPs_associados]]="","",IFERROR(TRIM(INDEX(_xlfn.TEXTSPLIT(Tabela13[[#This Row],[ID_IPs_associados]],"|"),1,2)),""))</f>
        <v/>
      </c>
      <c r="AF185" s="48" t="str">
        <f>IF(Tabela13[[#This Row],[ID_IPs_associados]]="","",IFERROR(TRIM(INDEX(_xlfn.TEXTSPLIT(Tabela13[[#This Row],[ID_IPs_associados]],"|"),1,3)),""))</f>
        <v/>
      </c>
      <c r="AG185" s="48" t="str">
        <f>IF(Tabela13[[#This Row],[ID_IPs_associados]]="","",IFERROR(TRIM(INDEX(_xlfn.TEXTSPLIT(Tabela13[[#This Row],[ID_IPs_associados]],"|"),1,4)),""))</f>
        <v/>
      </c>
      <c r="AH185" s="48" t="str">
        <f>IF(Tabela13[[#This Row],[ID_IPs_associados]]="","",IFERROR(TRIM(INDEX(_xlfn.TEXTSPLIT(Tabela13[[#This Row],[ID_IPs_associados]],"|"),1,5)),""))</f>
        <v/>
      </c>
    </row>
    <row r="186" spans="1:34" ht="50" hidden="1" x14ac:dyDescent="0.35">
      <c r="A186" s="43" t="s">
        <v>131</v>
      </c>
      <c r="B186" s="44" t="s">
        <v>132</v>
      </c>
      <c r="C186" s="45"/>
      <c r="D186" s="44"/>
      <c r="E186" s="45">
        <v>200</v>
      </c>
      <c r="F186" s="44" t="s">
        <v>1488</v>
      </c>
      <c r="G186" s="45" t="s">
        <v>182</v>
      </c>
      <c r="H186" s="45">
        <v>2019</v>
      </c>
      <c r="I186" s="45">
        <v>1</v>
      </c>
      <c r="J186" s="45">
        <v>2030</v>
      </c>
      <c r="K186" s="45" t="s">
        <v>126</v>
      </c>
      <c r="L186" s="45" t="s">
        <v>281</v>
      </c>
      <c r="M186" s="45" t="s">
        <v>105</v>
      </c>
      <c r="N186" s="45" t="s">
        <v>34</v>
      </c>
      <c r="O186" s="45" t="s">
        <v>35</v>
      </c>
      <c r="P186" s="45"/>
      <c r="Q186" s="44"/>
      <c r="R186" s="45" t="s">
        <v>107</v>
      </c>
      <c r="S186" s="45">
        <v>4</v>
      </c>
      <c r="T186" s="45" t="s">
        <v>479</v>
      </c>
      <c r="U186" s="45"/>
      <c r="V186" s="45"/>
      <c r="W186" s="45"/>
      <c r="X186" s="45"/>
      <c r="Y186" s="45"/>
      <c r="Z186" s="45"/>
      <c r="AA186" s="44" t="s">
        <v>613</v>
      </c>
      <c r="AB186" s="44" t="s">
        <v>614</v>
      </c>
      <c r="AC186" s="48"/>
      <c r="AD186" s="48" t="str">
        <f>IF(Tabela13[[#This Row],[ID_IPs_associados]]="","",IFERROR(TRIM(INDEX(_xlfn.TEXTSPLIT(Tabela13[[#This Row],[ID_IPs_associados]],"|"),1,1)),""))</f>
        <v/>
      </c>
      <c r="AE186" s="48" t="str">
        <f>IF(Tabela13[[#This Row],[ID_IPs_associados]]="","",IFERROR(TRIM(INDEX(_xlfn.TEXTSPLIT(Tabela13[[#This Row],[ID_IPs_associados]],"|"),1,2)),""))</f>
        <v/>
      </c>
      <c r="AF186" s="48" t="str">
        <f>IF(Tabela13[[#This Row],[ID_IPs_associados]]="","",IFERROR(TRIM(INDEX(_xlfn.TEXTSPLIT(Tabela13[[#This Row],[ID_IPs_associados]],"|"),1,3)),""))</f>
        <v/>
      </c>
      <c r="AG186" s="48" t="str">
        <f>IF(Tabela13[[#This Row],[ID_IPs_associados]]="","",IFERROR(TRIM(INDEX(_xlfn.TEXTSPLIT(Tabela13[[#This Row],[ID_IPs_associados]],"|"),1,4)),""))</f>
        <v/>
      </c>
      <c r="AH186" s="48" t="str">
        <f>IF(Tabela13[[#This Row],[ID_IPs_associados]]="","",IFERROR(TRIM(INDEX(_xlfn.TEXTSPLIT(Tabela13[[#This Row],[ID_IPs_associados]],"|"),1,5)),""))</f>
        <v/>
      </c>
    </row>
    <row r="187" spans="1:34" ht="50" hidden="1" x14ac:dyDescent="0.35">
      <c r="A187" s="43" t="s">
        <v>131</v>
      </c>
      <c r="B187" s="44" t="s">
        <v>132</v>
      </c>
      <c r="C187" s="45" t="s">
        <v>456</v>
      </c>
      <c r="D187" s="44" t="s">
        <v>457</v>
      </c>
      <c r="E187" s="45">
        <v>201</v>
      </c>
      <c r="F187" s="44" t="s">
        <v>615</v>
      </c>
      <c r="G187" s="45" t="s">
        <v>41</v>
      </c>
      <c r="H187" s="45">
        <v>2018</v>
      </c>
      <c r="I187" s="45">
        <v>78.5</v>
      </c>
      <c r="J187" s="45">
        <v>2030</v>
      </c>
      <c r="K187" s="45">
        <v>100</v>
      </c>
      <c r="L187" s="45" t="s">
        <v>159</v>
      </c>
      <c r="M187" s="45" t="s">
        <v>197</v>
      </c>
      <c r="N187" s="45" t="s">
        <v>34</v>
      </c>
      <c r="O187" s="45" t="s">
        <v>35</v>
      </c>
      <c r="P187" s="45"/>
      <c r="Q187" s="47" t="s">
        <v>1296</v>
      </c>
      <c r="R187" s="45" t="s">
        <v>198</v>
      </c>
      <c r="S187" s="45"/>
      <c r="T187" s="45"/>
      <c r="U187" s="45"/>
      <c r="V187" s="45"/>
      <c r="W187" s="45"/>
      <c r="X187" s="45"/>
      <c r="Y187" s="45"/>
      <c r="Z187" s="45"/>
      <c r="AA187" s="44" t="s">
        <v>1295</v>
      </c>
      <c r="AB187" s="37" t="s">
        <v>154</v>
      </c>
      <c r="AC187" s="48" t="s">
        <v>1297</v>
      </c>
      <c r="AD187" s="48" t="str">
        <f>IF(Tabela13[[#This Row],[ID_IPs_associados]]="","",IFERROR(TRIM(INDEX(_xlfn.TEXTSPLIT(Tabela13[[#This Row],[ID_IPs_associados]],"|"),1,1)),""))</f>
        <v>IP140030</v>
      </c>
      <c r="AE187" s="48" t="str">
        <f>IF(Tabela13[[#This Row],[ID_IPs_associados]]="","",IFERROR(TRIM(INDEX(_xlfn.TEXTSPLIT(Tabela13[[#This Row],[ID_IPs_associados]],"|"),1,2)),""))</f>
        <v/>
      </c>
      <c r="AF187" s="48" t="str">
        <f>IF(Tabela13[[#This Row],[ID_IPs_associados]]="","",IFERROR(TRIM(INDEX(_xlfn.TEXTSPLIT(Tabela13[[#This Row],[ID_IPs_associados]],"|"),1,3)),""))</f>
        <v/>
      </c>
      <c r="AG187" s="48" t="str">
        <f>IF(Tabela13[[#This Row],[ID_IPs_associados]]="","",IFERROR(TRIM(INDEX(_xlfn.TEXTSPLIT(Tabela13[[#This Row],[ID_IPs_associados]],"|"),1,4)),""))</f>
        <v/>
      </c>
      <c r="AH187" s="48" t="str">
        <f>IF(Tabela13[[#This Row],[ID_IPs_associados]]="","",IFERROR(TRIM(INDEX(_xlfn.TEXTSPLIT(Tabela13[[#This Row],[ID_IPs_associados]],"|"),1,5)),""))</f>
        <v/>
      </c>
    </row>
    <row r="188" spans="1:34" ht="25" hidden="1" x14ac:dyDescent="0.35">
      <c r="A188" s="43" t="s">
        <v>131</v>
      </c>
      <c r="B188" s="44" t="s">
        <v>132</v>
      </c>
      <c r="C188" s="45"/>
      <c r="D188" s="44"/>
      <c r="E188" s="45">
        <v>202</v>
      </c>
      <c r="F188" s="44" t="s">
        <v>616</v>
      </c>
      <c r="G188" s="45" t="s">
        <v>182</v>
      </c>
      <c r="H188" s="45">
        <v>2019</v>
      </c>
      <c r="I188" s="45">
        <v>67.2</v>
      </c>
      <c r="J188" s="45">
        <v>2030</v>
      </c>
      <c r="K188" s="59" t="s">
        <v>126</v>
      </c>
      <c r="L188" s="45" t="s">
        <v>545</v>
      </c>
      <c r="M188" s="45" t="s">
        <v>112</v>
      </c>
      <c r="N188" s="45" t="s">
        <v>34</v>
      </c>
      <c r="O188" s="45" t="s">
        <v>35</v>
      </c>
      <c r="P188" s="45"/>
      <c r="Q188" s="64"/>
      <c r="R188" s="45" t="s">
        <v>112</v>
      </c>
      <c r="S188" s="45"/>
      <c r="T188" s="45"/>
      <c r="U188" s="45"/>
      <c r="V188" s="45"/>
      <c r="W188" s="45"/>
      <c r="X188" s="45"/>
      <c r="Y188" s="45"/>
      <c r="Z188" s="45"/>
      <c r="AA188" s="52" t="s">
        <v>617</v>
      </c>
      <c r="AB188" s="62" t="s">
        <v>154</v>
      </c>
      <c r="AC188" s="48" t="s">
        <v>164</v>
      </c>
      <c r="AD188" s="48" t="str">
        <f>IF(Tabela13[[#This Row],[ID_IPs_associados]]="","",IFERROR(TRIM(INDEX(_xlfn.TEXTSPLIT(Tabela13[[#This Row],[ID_IPs_associados]],"|"),1,1)),""))</f>
        <v/>
      </c>
      <c r="AE188" s="48" t="str">
        <f>IF(Tabela13[[#This Row],[ID_IPs_associados]]="","",IFERROR(TRIM(INDEX(_xlfn.TEXTSPLIT(Tabela13[[#This Row],[ID_IPs_associados]],"|"),1,2)),""))</f>
        <v/>
      </c>
      <c r="AF188" s="48" t="str">
        <f>IF(Tabela13[[#This Row],[ID_IPs_associados]]="","",IFERROR(TRIM(INDEX(_xlfn.TEXTSPLIT(Tabela13[[#This Row],[ID_IPs_associados]],"|"),1,3)),""))</f>
        <v/>
      </c>
      <c r="AG188" s="48" t="str">
        <f>IF(Tabela13[[#This Row],[ID_IPs_associados]]="","",IFERROR(TRIM(INDEX(_xlfn.TEXTSPLIT(Tabela13[[#This Row],[ID_IPs_associados]],"|"),1,4)),""))</f>
        <v/>
      </c>
      <c r="AH188" s="48" t="str">
        <f>IF(Tabela13[[#This Row],[ID_IPs_associados]]="","",IFERROR(TRIM(INDEX(_xlfn.TEXTSPLIT(Tabela13[[#This Row],[ID_IPs_associados]],"|"),1,5)),""))</f>
        <v/>
      </c>
    </row>
    <row r="189" spans="1:34" ht="37.5" hidden="1" x14ac:dyDescent="0.35">
      <c r="A189" s="43" t="s">
        <v>131</v>
      </c>
      <c r="B189" s="44" t="s">
        <v>132</v>
      </c>
      <c r="C189" s="45"/>
      <c r="D189" s="44"/>
      <c r="E189" s="45">
        <v>203</v>
      </c>
      <c r="F189" s="44" t="s">
        <v>618</v>
      </c>
      <c r="G189" s="45" t="s">
        <v>41</v>
      </c>
      <c r="H189" s="45">
        <v>2019</v>
      </c>
      <c r="I189" s="45">
        <v>35.6</v>
      </c>
      <c r="J189" s="45">
        <v>2030</v>
      </c>
      <c r="K189" s="59" t="s">
        <v>126</v>
      </c>
      <c r="L189" s="45" t="s">
        <v>545</v>
      </c>
      <c r="M189" s="45" t="s">
        <v>112</v>
      </c>
      <c r="N189" s="45" t="s">
        <v>34</v>
      </c>
      <c r="O189" s="45" t="s">
        <v>35</v>
      </c>
      <c r="P189" s="45"/>
      <c r="Q189" s="44"/>
      <c r="R189" s="45" t="s">
        <v>112</v>
      </c>
      <c r="S189" s="45"/>
      <c r="T189" s="45"/>
      <c r="U189" s="45"/>
      <c r="V189" s="45"/>
      <c r="W189" s="45"/>
      <c r="X189" s="45"/>
      <c r="Y189" s="45"/>
      <c r="Z189" s="45"/>
      <c r="AA189" s="44" t="s">
        <v>619</v>
      </c>
      <c r="AB189" s="52" t="s">
        <v>154</v>
      </c>
      <c r="AC189" s="48"/>
      <c r="AD189" s="48" t="str">
        <f>IF(Tabela13[[#This Row],[ID_IPs_associados]]="","",IFERROR(TRIM(INDEX(_xlfn.TEXTSPLIT(Tabela13[[#This Row],[ID_IPs_associados]],"|"),1,1)),""))</f>
        <v/>
      </c>
      <c r="AE189" s="48" t="str">
        <f>IF(Tabela13[[#This Row],[ID_IPs_associados]]="","",IFERROR(TRIM(INDEX(_xlfn.TEXTSPLIT(Tabela13[[#This Row],[ID_IPs_associados]],"|"),1,2)),""))</f>
        <v/>
      </c>
      <c r="AF189" s="48" t="str">
        <f>IF(Tabela13[[#This Row],[ID_IPs_associados]]="","",IFERROR(TRIM(INDEX(_xlfn.TEXTSPLIT(Tabela13[[#This Row],[ID_IPs_associados]],"|"),1,3)),""))</f>
        <v/>
      </c>
      <c r="AG189" s="48" t="str">
        <f>IF(Tabela13[[#This Row],[ID_IPs_associados]]="","",IFERROR(TRIM(INDEX(_xlfn.TEXTSPLIT(Tabela13[[#This Row],[ID_IPs_associados]],"|"),1,4)),""))</f>
        <v/>
      </c>
      <c r="AH189" s="48" t="str">
        <f>IF(Tabela13[[#This Row],[ID_IPs_associados]]="","",IFERROR(TRIM(INDEX(_xlfn.TEXTSPLIT(Tabela13[[#This Row],[ID_IPs_associados]],"|"),1,5)),""))</f>
        <v/>
      </c>
    </row>
    <row r="190" spans="1:34" ht="37.5" hidden="1" x14ac:dyDescent="0.35">
      <c r="A190" s="43" t="s">
        <v>131</v>
      </c>
      <c r="B190" s="44" t="s">
        <v>132</v>
      </c>
      <c r="C190" s="45" t="s">
        <v>372</v>
      </c>
      <c r="D190" s="44" t="s">
        <v>373</v>
      </c>
      <c r="E190" s="45">
        <v>204</v>
      </c>
      <c r="F190" s="44" t="s">
        <v>620</v>
      </c>
      <c r="G190" s="45" t="s">
        <v>41</v>
      </c>
      <c r="H190" s="45">
        <v>2019</v>
      </c>
      <c r="I190" s="45">
        <v>30.6</v>
      </c>
      <c r="J190" s="45">
        <v>2030</v>
      </c>
      <c r="K190" s="45">
        <v>47</v>
      </c>
      <c r="L190" s="45" t="s">
        <v>82</v>
      </c>
      <c r="M190" s="45" t="s">
        <v>83</v>
      </c>
      <c r="N190" s="45" t="s">
        <v>273</v>
      </c>
      <c r="O190" s="45" t="s">
        <v>274</v>
      </c>
      <c r="P190" s="45"/>
      <c r="Q190" s="47" t="s">
        <v>621</v>
      </c>
      <c r="R190" s="45" t="s">
        <v>376</v>
      </c>
      <c r="S190" s="47"/>
      <c r="T190" s="47"/>
      <c r="U190" s="45"/>
      <c r="V190" s="45"/>
      <c r="W190" s="45"/>
      <c r="X190" s="45"/>
      <c r="Y190" s="45"/>
      <c r="Z190" s="45"/>
      <c r="AA190" s="44" t="s">
        <v>622</v>
      </c>
      <c r="AB190" s="44"/>
      <c r="AC190" s="48"/>
      <c r="AD190" s="48" t="str">
        <f>IF(Tabela13[[#This Row],[ID_IPs_associados]]="","",IFERROR(TRIM(INDEX(_xlfn.TEXTSPLIT(Tabela13[[#This Row],[ID_IPs_associados]],"|"),1,1)),""))</f>
        <v>IP010060</v>
      </c>
      <c r="AE190" s="48" t="str">
        <f>IF(Tabela13[[#This Row],[ID_IPs_associados]]="","",IFERROR(TRIM(INDEX(_xlfn.TEXTSPLIT(Tabela13[[#This Row],[ID_IPs_associados]],"|"),1,2)),""))</f>
        <v/>
      </c>
      <c r="AF190" s="48" t="str">
        <f>IF(Tabela13[[#This Row],[ID_IPs_associados]]="","",IFERROR(TRIM(INDEX(_xlfn.TEXTSPLIT(Tabela13[[#This Row],[ID_IPs_associados]],"|"),1,3)),""))</f>
        <v/>
      </c>
      <c r="AG190" s="48" t="str">
        <f>IF(Tabela13[[#This Row],[ID_IPs_associados]]="","",IFERROR(TRIM(INDEX(_xlfn.TEXTSPLIT(Tabela13[[#This Row],[ID_IPs_associados]],"|"),1,4)),""))</f>
        <v/>
      </c>
      <c r="AH190" s="48" t="str">
        <f>IF(Tabela13[[#This Row],[ID_IPs_associados]]="","",IFERROR(TRIM(INDEX(_xlfn.TEXTSPLIT(Tabela13[[#This Row],[ID_IPs_associados]],"|"),1,5)),""))</f>
        <v/>
      </c>
    </row>
    <row r="191" spans="1:34" ht="87.5" hidden="1" x14ac:dyDescent="0.35">
      <c r="A191" s="43" t="s">
        <v>131</v>
      </c>
      <c r="B191" s="44" t="s">
        <v>132</v>
      </c>
      <c r="C191" s="45" t="s">
        <v>623</v>
      </c>
      <c r="D191" s="44" t="s">
        <v>624</v>
      </c>
      <c r="E191" s="45">
        <v>205</v>
      </c>
      <c r="F191" s="44" t="s">
        <v>625</v>
      </c>
      <c r="G191" s="45" t="s">
        <v>626</v>
      </c>
      <c r="H191" s="45">
        <v>2019</v>
      </c>
      <c r="I191" s="45">
        <v>88</v>
      </c>
      <c r="J191" s="45">
        <v>2030</v>
      </c>
      <c r="K191" s="49">
        <v>65</v>
      </c>
      <c r="L191" s="45" t="s">
        <v>82</v>
      </c>
      <c r="M191" s="45" t="s">
        <v>83</v>
      </c>
      <c r="N191" s="45" t="s">
        <v>273</v>
      </c>
      <c r="O191" s="45" t="s">
        <v>274</v>
      </c>
      <c r="P191" s="45"/>
      <c r="Q191" s="47" t="s">
        <v>627</v>
      </c>
      <c r="R191" s="45" t="s">
        <v>84</v>
      </c>
      <c r="S191" s="47"/>
      <c r="T191" s="47"/>
      <c r="U191" s="45"/>
      <c r="V191" s="45"/>
      <c r="W191" s="45"/>
      <c r="X191" s="45"/>
      <c r="Y191" s="45"/>
      <c r="Z191" s="45"/>
      <c r="AA191" s="44" t="s">
        <v>628</v>
      </c>
      <c r="AB191" s="44"/>
      <c r="AC191" s="48"/>
      <c r="AD191" s="48" t="str">
        <f>IF(Tabela13[[#This Row],[ID_IPs_associados]]="","",IFERROR(TRIM(INDEX(_xlfn.TEXTSPLIT(Tabela13[[#This Row],[ID_IPs_associados]],"|"),1,1)),""))</f>
        <v>IP010060</v>
      </c>
      <c r="AE191" s="48" t="str">
        <f>IF(Tabela13[[#This Row],[ID_IPs_associados]]="","",IFERROR(TRIM(INDEX(_xlfn.TEXTSPLIT(Tabela13[[#This Row],[ID_IPs_associados]],"|"),1,2)),""))</f>
        <v>IP140030</v>
      </c>
      <c r="AF191" s="48" t="str">
        <f>IF(Tabela13[[#This Row],[ID_IPs_associados]]="","",IFERROR(TRIM(INDEX(_xlfn.TEXTSPLIT(Tabela13[[#This Row],[ID_IPs_associados]],"|"),1,3)),""))</f>
        <v/>
      </c>
      <c r="AG191" s="48" t="str">
        <f>IF(Tabela13[[#This Row],[ID_IPs_associados]]="","",IFERROR(TRIM(INDEX(_xlfn.TEXTSPLIT(Tabela13[[#This Row],[ID_IPs_associados]],"|"),1,4)),""))</f>
        <v/>
      </c>
      <c r="AH191" s="48" t="str">
        <f>IF(Tabela13[[#This Row],[ID_IPs_associados]]="","",IFERROR(TRIM(INDEX(_xlfn.TEXTSPLIT(Tabela13[[#This Row],[ID_IPs_associados]],"|"),1,5)),""))</f>
        <v/>
      </c>
    </row>
    <row r="192" spans="1:34" ht="37.5" hidden="1" x14ac:dyDescent="0.35">
      <c r="A192" s="43" t="s">
        <v>131</v>
      </c>
      <c r="B192" s="44" t="s">
        <v>132</v>
      </c>
      <c r="C192" s="45" t="s">
        <v>372</v>
      </c>
      <c r="D192" s="44" t="s">
        <v>373</v>
      </c>
      <c r="E192" s="45">
        <v>206</v>
      </c>
      <c r="F192" s="44" t="s">
        <v>629</v>
      </c>
      <c r="G192" s="45" t="s">
        <v>41</v>
      </c>
      <c r="H192" s="45">
        <v>2019</v>
      </c>
      <c r="I192" s="45">
        <v>9.1</v>
      </c>
      <c r="J192" s="45">
        <v>2030</v>
      </c>
      <c r="K192" s="45">
        <v>20</v>
      </c>
      <c r="L192" s="45" t="s">
        <v>82</v>
      </c>
      <c r="M192" s="45" t="s">
        <v>83</v>
      </c>
      <c r="N192" s="45" t="s">
        <v>273</v>
      </c>
      <c r="O192" s="45" t="s">
        <v>274</v>
      </c>
      <c r="P192" s="45"/>
      <c r="Q192" s="47" t="s">
        <v>630</v>
      </c>
      <c r="R192" s="45" t="s">
        <v>376</v>
      </c>
      <c r="S192" s="47"/>
      <c r="T192" s="47"/>
      <c r="U192" s="45"/>
      <c r="V192" s="45"/>
      <c r="W192" s="45"/>
      <c r="X192" s="45"/>
      <c r="Y192" s="45"/>
      <c r="Z192" s="45"/>
      <c r="AA192" s="44" t="s">
        <v>622</v>
      </c>
      <c r="AB192" s="44"/>
      <c r="AC192" s="48"/>
      <c r="AD192" s="48" t="str">
        <f>IF(Tabela13[[#This Row],[ID_IPs_associados]]="","",IFERROR(TRIM(INDEX(_xlfn.TEXTSPLIT(Tabela13[[#This Row],[ID_IPs_associados]],"|"),1,1)),""))</f>
        <v>IP010060</v>
      </c>
      <c r="AE192" s="48" t="str">
        <f>IF(Tabela13[[#This Row],[ID_IPs_associados]]="","",IFERROR(TRIM(INDEX(_xlfn.TEXTSPLIT(Tabela13[[#This Row],[ID_IPs_associados]],"|"),1,2)),""))</f>
        <v/>
      </c>
      <c r="AF192" s="48" t="str">
        <f>IF(Tabela13[[#This Row],[ID_IPs_associados]]="","",IFERROR(TRIM(INDEX(_xlfn.TEXTSPLIT(Tabela13[[#This Row],[ID_IPs_associados]],"|"),1,3)),""))</f>
        <v/>
      </c>
      <c r="AG192" s="48" t="str">
        <f>IF(Tabela13[[#This Row],[ID_IPs_associados]]="","",IFERROR(TRIM(INDEX(_xlfn.TEXTSPLIT(Tabela13[[#This Row],[ID_IPs_associados]],"|"),1,4)),""))</f>
        <v/>
      </c>
      <c r="AH192" s="48" t="str">
        <f>IF(Tabela13[[#This Row],[ID_IPs_associados]]="","",IFERROR(TRIM(INDEX(_xlfn.TEXTSPLIT(Tabela13[[#This Row],[ID_IPs_associados]],"|"),1,5)),""))</f>
        <v/>
      </c>
    </row>
    <row r="193" spans="1:34" ht="37.5" hidden="1" x14ac:dyDescent="0.35">
      <c r="A193" s="43" t="s">
        <v>631</v>
      </c>
      <c r="B193" s="44" t="s">
        <v>632</v>
      </c>
      <c r="C193" s="45"/>
      <c r="D193" s="44"/>
      <c r="E193" s="45">
        <v>207</v>
      </c>
      <c r="F193" s="44" t="s">
        <v>633</v>
      </c>
      <c r="G193" s="45" t="s">
        <v>101</v>
      </c>
      <c r="H193" s="45">
        <v>2017</v>
      </c>
      <c r="I193" s="49">
        <v>49000000</v>
      </c>
      <c r="J193" s="45">
        <v>2027</v>
      </c>
      <c r="K193" s="49">
        <v>80000000</v>
      </c>
      <c r="L193" s="45" t="s">
        <v>51</v>
      </c>
      <c r="M193" s="45" t="s">
        <v>69</v>
      </c>
      <c r="N193" s="45" t="s">
        <v>34</v>
      </c>
      <c r="O193" s="45" t="s">
        <v>35</v>
      </c>
      <c r="P193" s="45"/>
      <c r="Q193" s="47"/>
      <c r="R193" s="45" t="s">
        <v>634</v>
      </c>
      <c r="S193" s="45"/>
      <c r="T193" s="45"/>
      <c r="U193" s="45"/>
      <c r="V193" s="45"/>
      <c r="W193" s="45"/>
      <c r="X193" s="45"/>
      <c r="Y193" s="45"/>
      <c r="Z193" s="45"/>
      <c r="AA193" s="44" t="s">
        <v>635</v>
      </c>
      <c r="AB193" s="44" t="s">
        <v>154</v>
      </c>
      <c r="AC193" s="48"/>
      <c r="AD193" s="48" t="str">
        <f>IF(Tabela13[[#This Row],[ID_IPs_associados]]="","",IFERROR(TRIM(INDEX(_xlfn.TEXTSPLIT(Tabela13[[#This Row],[ID_IPs_associados]],"|"),1,1)),""))</f>
        <v/>
      </c>
      <c r="AE193" s="48" t="str">
        <f>IF(Tabela13[[#This Row],[ID_IPs_associados]]="","",IFERROR(TRIM(INDEX(_xlfn.TEXTSPLIT(Tabela13[[#This Row],[ID_IPs_associados]],"|"),1,2)),""))</f>
        <v/>
      </c>
      <c r="AF193" s="48" t="str">
        <f>IF(Tabela13[[#This Row],[ID_IPs_associados]]="","",IFERROR(TRIM(INDEX(_xlfn.TEXTSPLIT(Tabela13[[#This Row],[ID_IPs_associados]],"|"),1,3)),""))</f>
        <v/>
      </c>
      <c r="AG193" s="48" t="str">
        <f>IF(Tabela13[[#This Row],[ID_IPs_associados]]="","",IFERROR(TRIM(INDEX(_xlfn.TEXTSPLIT(Tabela13[[#This Row],[ID_IPs_associados]],"|"),1,4)),""))</f>
        <v/>
      </c>
      <c r="AH193" s="48" t="str">
        <f>IF(Tabela13[[#This Row],[ID_IPs_associados]]="","",IFERROR(TRIM(INDEX(_xlfn.TEXTSPLIT(Tabela13[[#This Row],[ID_IPs_associados]],"|"),1,5)),""))</f>
        <v/>
      </c>
    </row>
    <row r="194" spans="1:34" ht="37.5" hidden="1" x14ac:dyDescent="0.35">
      <c r="A194" s="43" t="s">
        <v>631</v>
      </c>
      <c r="B194" s="44" t="s">
        <v>632</v>
      </c>
      <c r="C194" s="45"/>
      <c r="D194" s="44"/>
      <c r="E194" s="45">
        <v>208</v>
      </c>
      <c r="F194" s="44" t="s">
        <v>636</v>
      </c>
      <c r="G194" s="45" t="s">
        <v>49</v>
      </c>
      <c r="H194" s="45">
        <v>2017</v>
      </c>
      <c r="I194" s="49">
        <v>12000</v>
      </c>
      <c r="J194" s="45">
        <v>2027</v>
      </c>
      <c r="K194" s="49">
        <v>26000</v>
      </c>
      <c r="L194" s="45" t="s">
        <v>51</v>
      </c>
      <c r="M194" s="45" t="s">
        <v>69</v>
      </c>
      <c r="N194" s="45" t="s">
        <v>34</v>
      </c>
      <c r="O194" s="45" t="s">
        <v>35</v>
      </c>
      <c r="P194" s="45"/>
      <c r="Q194" s="47"/>
      <c r="R194" s="45" t="s">
        <v>637</v>
      </c>
      <c r="S194" s="45"/>
      <c r="T194" s="45"/>
      <c r="U194" s="45"/>
      <c r="V194" s="45"/>
      <c r="W194" s="45"/>
      <c r="X194" s="45"/>
      <c r="Y194" s="45"/>
      <c r="Z194" s="45"/>
      <c r="AA194" s="44" t="s">
        <v>638</v>
      </c>
      <c r="AB194" s="44" t="s">
        <v>639</v>
      </c>
      <c r="AC194" s="48"/>
      <c r="AD194" s="48" t="str">
        <f>IF(Tabela13[[#This Row],[ID_IPs_associados]]="","",IFERROR(TRIM(INDEX(_xlfn.TEXTSPLIT(Tabela13[[#This Row],[ID_IPs_associados]],"|"),1,1)),""))</f>
        <v/>
      </c>
      <c r="AE194" s="48" t="str">
        <f>IF(Tabela13[[#This Row],[ID_IPs_associados]]="","",IFERROR(TRIM(INDEX(_xlfn.TEXTSPLIT(Tabela13[[#This Row],[ID_IPs_associados]],"|"),1,2)),""))</f>
        <v/>
      </c>
      <c r="AF194" s="48" t="str">
        <f>IF(Tabela13[[#This Row],[ID_IPs_associados]]="","",IFERROR(TRIM(INDEX(_xlfn.TEXTSPLIT(Tabela13[[#This Row],[ID_IPs_associados]],"|"),1,3)),""))</f>
        <v/>
      </c>
      <c r="AG194" s="48" t="str">
        <f>IF(Tabela13[[#This Row],[ID_IPs_associados]]="","",IFERROR(TRIM(INDEX(_xlfn.TEXTSPLIT(Tabela13[[#This Row],[ID_IPs_associados]],"|"),1,4)),""))</f>
        <v/>
      </c>
      <c r="AH194" s="48" t="str">
        <f>IF(Tabela13[[#This Row],[ID_IPs_associados]]="","",IFERROR(TRIM(INDEX(_xlfn.TEXTSPLIT(Tabela13[[#This Row],[ID_IPs_associados]],"|"),1,5)),""))</f>
        <v/>
      </c>
    </row>
    <row r="195" spans="1:34" ht="75" hidden="1" x14ac:dyDescent="0.35">
      <c r="A195" s="43" t="s">
        <v>631</v>
      </c>
      <c r="B195" s="44" t="s">
        <v>632</v>
      </c>
      <c r="C195" s="45"/>
      <c r="D195" s="44"/>
      <c r="E195" s="45">
        <v>209</v>
      </c>
      <c r="F195" s="44" t="s">
        <v>640</v>
      </c>
      <c r="G195" s="45" t="s">
        <v>41</v>
      </c>
      <c r="H195" s="45">
        <v>2017</v>
      </c>
      <c r="I195" s="45">
        <v>30</v>
      </c>
      <c r="J195" s="45">
        <v>2027</v>
      </c>
      <c r="K195" s="45">
        <v>60</v>
      </c>
      <c r="L195" s="45" t="s">
        <v>281</v>
      </c>
      <c r="M195" s="45" t="s">
        <v>119</v>
      </c>
      <c r="N195" s="45" t="s">
        <v>34</v>
      </c>
      <c r="O195" s="45" t="s">
        <v>35</v>
      </c>
      <c r="P195" s="45"/>
      <c r="Q195" s="47"/>
      <c r="R195" s="45" t="s">
        <v>97</v>
      </c>
      <c r="S195" s="45"/>
      <c r="T195" s="45"/>
      <c r="U195" s="45"/>
      <c r="V195" s="45"/>
      <c r="W195" s="45"/>
      <c r="X195" s="45"/>
      <c r="Y195" s="45"/>
      <c r="Z195" s="45"/>
      <c r="AA195" s="44" t="s">
        <v>641</v>
      </c>
      <c r="AB195" s="44" t="s">
        <v>154</v>
      </c>
      <c r="AC195" s="48"/>
      <c r="AD195" s="48" t="str">
        <f>IF(Tabela13[[#This Row],[ID_IPs_associados]]="","",IFERROR(TRIM(INDEX(_xlfn.TEXTSPLIT(Tabela13[[#This Row],[ID_IPs_associados]],"|"),1,1)),""))</f>
        <v/>
      </c>
      <c r="AE195" s="48" t="str">
        <f>IF(Tabela13[[#This Row],[ID_IPs_associados]]="","",IFERROR(TRIM(INDEX(_xlfn.TEXTSPLIT(Tabela13[[#This Row],[ID_IPs_associados]],"|"),1,2)),""))</f>
        <v/>
      </c>
      <c r="AF195" s="48" t="str">
        <f>IF(Tabela13[[#This Row],[ID_IPs_associados]]="","",IFERROR(TRIM(INDEX(_xlfn.TEXTSPLIT(Tabela13[[#This Row],[ID_IPs_associados]],"|"),1,3)),""))</f>
        <v/>
      </c>
      <c r="AG195" s="48" t="str">
        <f>IF(Tabela13[[#This Row],[ID_IPs_associados]]="","",IFERROR(TRIM(INDEX(_xlfn.TEXTSPLIT(Tabela13[[#This Row],[ID_IPs_associados]],"|"),1,4)),""))</f>
        <v/>
      </c>
      <c r="AH195" s="48" t="str">
        <f>IF(Tabela13[[#This Row],[ID_IPs_associados]]="","",IFERROR(TRIM(INDEX(_xlfn.TEXTSPLIT(Tabela13[[#This Row],[ID_IPs_associados]],"|"),1,5)),""))</f>
        <v/>
      </c>
    </row>
    <row r="196" spans="1:34" ht="37.5" hidden="1" x14ac:dyDescent="0.35">
      <c r="A196" s="43" t="s">
        <v>631</v>
      </c>
      <c r="B196" s="44" t="s">
        <v>632</v>
      </c>
      <c r="C196" s="45"/>
      <c r="D196" s="44"/>
      <c r="E196" s="45">
        <v>210</v>
      </c>
      <c r="F196" s="44" t="s">
        <v>642</v>
      </c>
      <c r="G196" s="45" t="s">
        <v>41</v>
      </c>
      <c r="H196" s="45">
        <v>2017</v>
      </c>
      <c r="I196" s="45">
        <v>37.5</v>
      </c>
      <c r="J196" s="45">
        <v>2027</v>
      </c>
      <c r="K196" s="45">
        <v>33.5</v>
      </c>
      <c r="L196" s="45" t="s">
        <v>51</v>
      </c>
      <c r="M196" s="45" t="s">
        <v>112</v>
      </c>
      <c r="N196" s="45" t="s">
        <v>34</v>
      </c>
      <c r="O196" s="45" t="s">
        <v>35</v>
      </c>
      <c r="P196" s="45"/>
      <c r="Q196" s="47"/>
      <c r="R196" s="45" t="s">
        <v>112</v>
      </c>
      <c r="S196" s="45"/>
      <c r="T196" s="45"/>
      <c r="U196" s="45"/>
      <c r="V196" s="45"/>
      <c r="W196" s="45"/>
      <c r="X196" s="45"/>
      <c r="Y196" s="45"/>
      <c r="Z196" s="45"/>
      <c r="AA196" s="44" t="s">
        <v>643</v>
      </c>
      <c r="AB196" s="44" t="s">
        <v>644</v>
      </c>
      <c r="AC196" s="48"/>
      <c r="AD196" s="48" t="str">
        <f>IF(Tabela13[[#This Row],[ID_IPs_associados]]="","",IFERROR(TRIM(INDEX(_xlfn.TEXTSPLIT(Tabela13[[#This Row],[ID_IPs_associados]],"|"),1,1)),""))</f>
        <v/>
      </c>
      <c r="AE196" s="48" t="str">
        <f>IF(Tabela13[[#This Row],[ID_IPs_associados]]="","",IFERROR(TRIM(INDEX(_xlfn.TEXTSPLIT(Tabela13[[#This Row],[ID_IPs_associados]],"|"),1,2)),""))</f>
        <v/>
      </c>
      <c r="AF196" s="48" t="str">
        <f>IF(Tabela13[[#This Row],[ID_IPs_associados]]="","",IFERROR(TRIM(INDEX(_xlfn.TEXTSPLIT(Tabela13[[#This Row],[ID_IPs_associados]],"|"),1,3)),""))</f>
        <v/>
      </c>
      <c r="AG196" s="48" t="str">
        <f>IF(Tabela13[[#This Row],[ID_IPs_associados]]="","",IFERROR(TRIM(INDEX(_xlfn.TEXTSPLIT(Tabela13[[#This Row],[ID_IPs_associados]],"|"),1,4)),""))</f>
        <v/>
      </c>
      <c r="AH196" s="48" t="str">
        <f>IF(Tabela13[[#This Row],[ID_IPs_associados]]="","",IFERROR(TRIM(INDEX(_xlfn.TEXTSPLIT(Tabela13[[#This Row],[ID_IPs_associados]],"|"),1,5)),""))</f>
        <v/>
      </c>
    </row>
    <row r="197" spans="1:34" ht="37.5" hidden="1" x14ac:dyDescent="0.35">
      <c r="A197" s="43" t="s">
        <v>631</v>
      </c>
      <c r="B197" s="44" t="s">
        <v>632</v>
      </c>
      <c r="C197" s="45"/>
      <c r="D197" s="44"/>
      <c r="E197" s="45">
        <v>211</v>
      </c>
      <c r="F197" s="44" t="s">
        <v>645</v>
      </c>
      <c r="G197" s="45" t="s">
        <v>41</v>
      </c>
      <c r="H197" s="45">
        <v>2017</v>
      </c>
      <c r="I197" s="45" t="s">
        <v>126</v>
      </c>
      <c r="J197" s="45">
        <v>2027</v>
      </c>
      <c r="K197" s="45">
        <v>90</v>
      </c>
      <c r="L197" s="45" t="s">
        <v>51</v>
      </c>
      <c r="M197" s="45" t="s">
        <v>112</v>
      </c>
      <c r="N197" s="45" t="s">
        <v>34</v>
      </c>
      <c r="O197" s="45" t="s">
        <v>35</v>
      </c>
      <c r="P197" s="45"/>
      <c r="Q197" s="47"/>
      <c r="R197" s="45" t="s">
        <v>112</v>
      </c>
      <c r="S197" s="45"/>
      <c r="T197" s="45"/>
      <c r="U197" s="45"/>
      <c r="V197" s="45"/>
      <c r="W197" s="45"/>
      <c r="X197" s="45"/>
      <c r="Y197" s="45"/>
      <c r="Z197" s="45"/>
      <c r="AA197" s="10" t="s">
        <v>646</v>
      </c>
      <c r="AB197" s="10" t="s">
        <v>112</v>
      </c>
      <c r="AC197" s="48"/>
      <c r="AD197" s="48" t="str">
        <f>IF(Tabela13[[#This Row],[ID_IPs_associados]]="","",IFERROR(TRIM(INDEX(_xlfn.TEXTSPLIT(Tabela13[[#This Row],[ID_IPs_associados]],"|"),1,1)),""))</f>
        <v/>
      </c>
      <c r="AE197" s="48" t="str">
        <f>IF(Tabela13[[#This Row],[ID_IPs_associados]]="","",IFERROR(TRIM(INDEX(_xlfn.TEXTSPLIT(Tabela13[[#This Row],[ID_IPs_associados]],"|"),1,2)),""))</f>
        <v/>
      </c>
      <c r="AF197" s="48" t="str">
        <f>IF(Tabela13[[#This Row],[ID_IPs_associados]]="","",IFERROR(TRIM(INDEX(_xlfn.TEXTSPLIT(Tabela13[[#This Row],[ID_IPs_associados]],"|"),1,3)),""))</f>
        <v/>
      </c>
      <c r="AG197" s="48" t="str">
        <f>IF(Tabela13[[#This Row],[ID_IPs_associados]]="","",IFERROR(TRIM(INDEX(_xlfn.TEXTSPLIT(Tabela13[[#This Row],[ID_IPs_associados]],"|"),1,4)),""))</f>
        <v/>
      </c>
      <c r="AH197" s="48" t="str">
        <f>IF(Tabela13[[#This Row],[ID_IPs_associados]]="","",IFERROR(TRIM(INDEX(_xlfn.TEXTSPLIT(Tabela13[[#This Row],[ID_IPs_associados]],"|"),1,5)),""))</f>
        <v/>
      </c>
    </row>
    <row r="198" spans="1:34" ht="62.5" hidden="1" x14ac:dyDescent="0.35">
      <c r="A198" s="43" t="s">
        <v>631</v>
      </c>
      <c r="B198" s="44" t="s">
        <v>632</v>
      </c>
      <c r="C198" s="45"/>
      <c r="D198" s="44"/>
      <c r="E198" s="45">
        <v>212</v>
      </c>
      <c r="F198" s="44" t="s">
        <v>647</v>
      </c>
      <c r="G198" s="45" t="s">
        <v>41</v>
      </c>
      <c r="H198" s="45">
        <v>2017</v>
      </c>
      <c r="I198" s="45" t="s">
        <v>126</v>
      </c>
      <c r="J198" s="45">
        <v>2027</v>
      </c>
      <c r="K198" s="45">
        <v>90</v>
      </c>
      <c r="L198" s="45" t="s">
        <v>51</v>
      </c>
      <c r="M198" s="45" t="s">
        <v>69</v>
      </c>
      <c r="N198" s="45" t="s">
        <v>34</v>
      </c>
      <c r="O198" s="45" t="s">
        <v>35</v>
      </c>
      <c r="P198" s="45"/>
      <c r="Q198" s="47"/>
      <c r="R198" s="45" t="s">
        <v>634</v>
      </c>
      <c r="S198" s="45">
        <v>12</v>
      </c>
      <c r="T198" s="45" t="s">
        <v>648</v>
      </c>
      <c r="U198" s="45"/>
      <c r="V198" s="45"/>
      <c r="W198" s="45"/>
      <c r="X198" s="45"/>
      <c r="Y198" s="45"/>
      <c r="Z198" s="45"/>
      <c r="AA198" s="44" t="s">
        <v>649</v>
      </c>
      <c r="AB198" s="44" t="s">
        <v>650</v>
      </c>
      <c r="AC198" s="48"/>
      <c r="AD198" s="48" t="str">
        <f>IF(Tabela13[[#This Row],[ID_IPs_associados]]="","",IFERROR(TRIM(INDEX(_xlfn.TEXTSPLIT(Tabela13[[#This Row],[ID_IPs_associados]],"|"),1,1)),""))</f>
        <v/>
      </c>
      <c r="AE198" s="48" t="str">
        <f>IF(Tabela13[[#This Row],[ID_IPs_associados]]="","",IFERROR(TRIM(INDEX(_xlfn.TEXTSPLIT(Tabela13[[#This Row],[ID_IPs_associados]],"|"),1,2)),""))</f>
        <v/>
      </c>
      <c r="AF198" s="48" t="str">
        <f>IF(Tabela13[[#This Row],[ID_IPs_associados]]="","",IFERROR(TRIM(INDEX(_xlfn.TEXTSPLIT(Tabela13[[#This Row],[ID_IPs_associados]],"|"),1,3)),""))</f>
        <v/>
      </c>
      <c r="AG198" s="48" t="str">
        <f>IF(Tabela13[[#This Row],[ID_IPs_associados]]="","",IFERROR(TRIM(INDEX(_xlfn.TEXTSPLIT(Tabela13[[#This Row],[ID_IPs_associados]],"|"),1,4)),""))</f>
        <v/>
      </c>
      <c r="AH198" s="48" t="str">
        <f>IF(Tabela13[[#This Row],[ID_IPs_associados]]="","",IFERROR(TRIM(INDEX(_xlfn.TEXTSPLIT(Tabela13[[#This Row],[ID_IPs_associados]],"|"),1,5)),""))</f>
        <v/>
      </c>
    </row>
    <row r="199" spans="1:34" ht="62.5" hidden="1" x14ac:dyDescent="0.35">
      <c r="A199" s="43" t="s">
        <v>631</v>
      </c>
      <c r="B199" s="44" t="s">
        <v>632</v>
      </c>
      <c r="C199" s="45"/>
      <c r="D199" s="44"/>
      <c r="E199" s="45">
        <v>213</v>
      </c>
      <c r="F199" s="44" t="s">
        <v>651</v>
      </c>
      <c r="G199" s="45" t="s">
        <v>41</v>
      </c>
      <c r="H199" s="45">
        <v>2017</v>
      </c>
      <c r="I199" s="45" t="s">
        <v>126</v>
      </c>
      <c r="J199" s="45">
        <v>2027</v>
      </c>
      <c r="K199" s="45">
        <v>90</v>
      </c>
      <c r="L199" s="45" t="s">
        <v>51</v>
      </c>
      <c r="M199" s="45" t="s">
        <v>69</v>
      </c>
      <c r="N199" s="45" t="s">
        <v>34</v>
      </c>
      <c r="O199" s="45" t="s">
        <v>35</v>
      </c>
      <c r="P199" s="45"/>
      <c r="Q199" s="47"/>
      <c r="R199" s="45" t="s">
        <v>634</v>
      </c>
      <c r="S199" s="45">
        <v>12</v>
      </c>
      <c r="T199" s="45" t="s">
        <v>648</v>
      </c>
      <c r="U199" s="45"/>
      <c r="V199" s="45"/>
      <c r="W199" s="45"/>
      <c r="X199" s="45"/>
      <c r="Y199" s="45"/>
      <c r="Z199" s="45"/>
      <c r="AA199" s="44" t="s">
        <v>652</v>
      </c>
      <c r="AB199" s="44" t="s">
        <v>650</v>
      </c>
      <c r="AC199" s="48"/>
      <c r="AD199" s="48" t="str">
        <f>IF(Tabela13[[#This Row],[ID_IPs_associados]]="","",IFERROR(TRIM(INDEX(_xlfn.TEXTSPLIT(Tabela13[[#This Row],[ID_IPs_associados]],"|"),1,1)),""))</f>
        <v/>
      </c>
      <c r="AE199" s="48" t="str">
        <f>IF(Tabela13[[#This Row],[ID_IPs_associados]]="","",IFERROR(TRIM(INDEX(_xlfn.TEXTSPLIT(Tabela13[[#This Row],[ID_IPs_associados]],"|"),1,2)),""))</f>
        <v/>
      </c>
      <c r="AF199" s="48" t="str">
        <f>IF(Tabela13[[#This Row],[ID_IPs_associados]]="","",IFERROR(TRIM(INDEX(_xlfn.TEXTSPLIT(Tabela13[[#This Row],[ID_IPs_associados]],"|"),1,3)),""))</f>
        <v/>
      </c>
      <c r="AG199" s="48" t="str">
        <f>IF(Tabela13[[#This Row],[ID_IPs_associados]]="","",IFERROR(TRIM(INDEX(_xlfn.TEXTSPLIT(Tabela13[[#This Row],[ID_IPs_associados]],"|"),1,4)),""))</f>
        <v/>
      </c>
      <c r="AH199" s="48" t="str">
        <f>IF(Tabela13[[#This Row],[ID_IPs_associados]]="","",IFERROR(TRIM(INDEX(_xlfn.TEXTSPLIT(Tabela13[[#This Row],[ID_IPs_associados]],"|"),1,5)),""))</f>
        <v/>
      </c>
    </row>
    <row r="200" spans="1:34" ht="62.5" hidden="1" x14ac:dyDescent="0.35">
      <c r="A200" s="43" t="s">
        <v>631</v>
      </c>
      <c r="B200" s="44" t="s">
        <v>632</v>
      </c>
      <c r="C200" s="45"/>
      <c r="D200" s="44"/>
      <c r="E200" s="45">
        <v>214</v>
      </c>
      <c r="F200" s="44" t="s">
        <v>653</v>
      </c>
      <c r="G200" s="45" t="s">
        <v>41</v>
      </c>
      <c r="H200" s="45">
        <v>2017</v>
      </c>
      <c r="I200" s="45" t="s">
        <v>126</v>
      </c>
      <c r="J200" s="45">
        <v>2027</v>
      </c>
      <c r="K200" s="45">
        <v>90</v>
      </c>
      <c r="L200" s="45" t="s">
        <v>51</v>
      </c>
      <c r="M200" s="45" t="s">
        <v>69</v>
      </c>
      <c r="N200" s="45" t="s">
        <v>34</v>
      </c>
      <c r="O200" s="45" t="s">
        <v>35</v>
      </c>
      <c r="P200" s="45"/>
      <c r="Q200" s="47"/>
      <c r="R200" s="45" t="s">
        <v>634</v>
      </c>
      <c r="S200" s="45">
        <v>12</v>
      </c>
      <c r="T200" s="45" t="s">
        <v>648</v>
      </c>
      <c r="U200" s="45"/>
      <c r="V200" s="45"/>
      <c r="W200" s="45"/>
      <c r="X200" s="45"/>
      <c r="Y200" s="45"/>
      <c r="Z200" s="45"/>
      <c r="AA200" s="10" t="s">
        <v>654</v>
      </c>
      <c r="AB200" s="10" t="s">
        <v>650</v>
      </c>
      <c r="AC200" s="48"/>
      <c r="AD200" s="48" t="str">
        <f>IF(Tabela13[[#This Row],[ID_IPs_associados]]="","",IFERROR(TRIM(INDEX(_xlfn.TEXTSPLIT(Tabela13[[#This Row],[ID_IPs_associados]],"|"),1,1)),""))</f>
        <v/>
      </c>
      <c r="AE200" s="48" t="str">
        <f>IF(Tabela13[[#This Row],[ID_IPs_associados]]="","",IFERROR(TRIM(INDEX(_xlfn.TEXTSPLIT(Tabela13[[#This Row],[ID_IPs_associados]],"|"),1,2)),""))</f>
        <v/>
      </c>
      <c r="AF200" s="48" t="str">
        <f>IF(Tabela13[[#This Row],[ID_IPs_associados]]="","",IFERROR(TRIM(INDEX(_xlfn.TEXTSPLIT(Tabela13[[#This Row],[ID_IPs_associados]],"|"),1,3)),""))</f>
        <v/>
      </c>
      <c r="AG200" s="48" t="str">
        <f>IF(Tabela13[[#This Row],[ID_IPs_associados]]="","",IFERROR(TRIM(INDEX(_xlfn.TEXTSPLIT(Tabela13[[#This Row],[ID_IPs_associados]],"|"),1,4)),""))</f>
        <v/>
      </c>
      <c r="AH200" s="48" t="str">
        <f>IF(Tabela13[[#This Row],[ID_IPs_associados]]="","",IFERROR(TRIM(INDEX(_xlfn.TEXTSPLIT(Tabela13[[#This Row],[ID_IPs_associados]],"|"),1,5)),""))</f>
        <v/>
      </c>
    </row>
    <row r="201" spans="1:34" ht="50" hidden="1" x14ac:dyDescent="0.35">
      <c r="A201" s="43" t="s">
        <v>655</v>
      </c>
      <c r="B201" s="44" t="s">
        <v>656</v>
      </c>
      <c r="C201" s="45"/>
      <c r="D201" s="44"/>
      <c r="E201" s="45">
        <v>215</v>
      </c>
      <c r="F201" s="44" t="s">
        <v>657</v>
      </c>
      <c r="G201" s="45" t="s">
        <v>101</v>
      </c>
      <c r="H201" s="45">
        <v>2024</v>
      </c>
      <c r="I201" s="49">
        <v>2273</v>
      </c>
      <c r="J201" s="45">
        <v>2030</v>
      </c>
      <c r="K201" s="45">
        <v>0</v>
      </c>
      <c r="L201" s="45" t="s">
        <v>134</v>
      </c>
      <c r="M201" s="45" t="s">
        <v>151</v>
      </c>
      <c r="N201" s="45" t="s">
        <v>34</v>
      </c>
      <c r="O201" s="45" t="s">
        <v>35</v>
      </c>
      <c r="P201" s="45"/>
      <c r="Q201" s="47"/>
      <c r="R201" s="45" t="s">
        <v>658</v>
      </c>
      <c r="S201" s="45">
        <v>16</v>
      </c>
      <c r="T201" s="45" t="s">
        <v>107</v>
      </c>
      <c r="U201" s="45"/>
      <c r="V201" s="45"/>
      <c r="W201" s="45"/>
      <c r="X201" s="45"/>
      <c r="Y201" s="45"/>
      <c r="Z201" s="45"/>
      <c r="AA201" s="44" t="s">
        <v>659</v>
      </c>
      <c r="AB201" s="44" t="s">
        <v>660</v>
      </c>
      <c r="AC201" s="48"/>
      <c r="AD201" s="48" t="str">
        <f>IF(Tabela13[[#This Row],[ID_IPs_associados]]="","",IFERROR(TRIM(INDEX(_xlfn.TEXTSPLIT(Tabela13[[#This Row],[ID_IPs_associados]],"|"),1,1)),""))</f>
        <v/>
      </c>
      <c r="AE201" s="48" t="str">
        <f>IF(Tabela13[[#This Row],[ID_IPs_associados]]="","",IFERROR(TRIM(INDEX(_xlfn.TEXTSPLIT(Tabela13[[#This Row],[ID_IPs_associados]],"|"),1,2)),""))</f>
        <v/>
      </c>
      <c r="AF201" s="48" t="str">
        <f>IF(Tabela13[[#This Row],[ID_IPs_associados]]="","",IFERROR(TRIM(INDEX(_xlfn.TEXTSPLIT(Tabela13[[#This Row],[ID_IPs_associados]],"|"),1,3)),""))</f>
        <v/>
      </c>
      <c r="AG201" s="48" t="str">
        <f>IF(Tabela13[[#This Row],[ID_IPs_associados]]="","",IFERROR(TRIM(INDEX(_xlfn.TEXTSPLIT(Tabela13[[#This Row],[ID_IPs_associados]],"|"),1,4)),""))</f>
        <v/>
      </c>
      <c r="AH201" s="48" t="str">
        <f>IF(Tabela13[[#This Row],[ID_IPs_associados]]="","",IFERROR(TRIM(INDEX(_xlfn.TEXTSPLIT(Tabela13[[#This Row],[ID_IPs_associados]],"|"),1,5)),""))</f>
        <v/>
      </c>
    </row>
    <row r="202" spans="1:34" ht="87" hidden="1" x14ac:dyDescent="0.35">
      <c r="A202" s="43" t="s">
        <v>661</v>
      </c>
      <c r="B202" s="44" t="s">
        <v>662</v>
      </c>
      <c r="C202" s="45"/>
      <c r="D202" s="44"/>
      <c r="E202" s="45">
        <v>216</v>
      </c>
      <c r="F202" s="44" t="s">
        <v>663</v>
      </c>
      <c r="G202" s="45" t="s">
        <v>41</v>
      </c>
      <c r="H202" s="45">
        <v>2019</v>
      </c>
      <c r="I202" s="45" t="s">
        <v>126</v>
      </c>
      <c r="J202" s="45">
        <v>2030</v>
      </c>
      <c r="K202" s="45">
        <v>10</v>
      </c>
      <c r="L202" s="45" t="s">
        <v>51</v>
      </c>
      <c r="M202" s="45" t="s">
        <v>112</v>
      </c>
      <c r="N202" s="45" t="s">
        <v>34</v>
      </c>
      <c r="O202" s="45" t="s">
        <v>35</v>
      </c>
      <c r="P202" s="45"/>
      <c r="Q202" s="44"/>
      <c r="R202" s="45" t="s">
        <v>112</v>
      </c>
      <c r="S202" s="45"/>
      <c r="T202" s="45"/>
      <c r="U202" s="45"/>
      <c r="V202" s="45"/>
      <c r="W202" s="45"/>
      <c r="X202" s="45"/>
      <c r="Y202" s="45"/>
      <c r="Z202" s="45"/>
      <c r="AA202" s="44" t="s">
        <v>664</v>
      </c>
      <c r="AB202" s="18" t="s">
        <v>665</v>
      </c>
      <c r="AC202" s="48"/>
      <c r="AD202" s="48" t="str">
        <f>IF(Tabela13[[#This Row],[ID_IPs_associados]]="","",IFERROR(TRIM(INDEX(_xlfn.TEXTSPLIT(Tabela13[[#This Row],[ID_IPs_associados]],"|"),1,1)),""))</f>
        <v/>
      </c>
      <c r="AE202" s="48" t="str">
        <f>IF(Tabela13[[#This Row],[ID_IPs_associados]]="","",IFERROR(TRIM(INDEX(_xlfn.TEXTSPLIT(Tabela13[[#This Row],[ID_IPs_associados]],"|"),1,2)),""))</f>
        <v/>
      </c>
      <c r="AF202" s="48" t="str">
        <f>IF(Tabela13[[#This Row],[ID_IPs_associados]]="","",IFERROR(TRIM(INDEX(_xlfn.TEXTSPLIT(Tabela13[[#This Row],[ID_IPs_associados]],"|"),1,3)),""))</f>
        <v/>
      </c>
      <c r="AG202" s="48" t="str">
        <f>IF(Tabela13[[#This Row],[ID_IPs_associados]]="","",IFERROR(TRIM(INDEX(_xlfn.TEXTSPLIT(Tabela13[[#This Row],[ID_IPs_associados]],"|"),1,4)),""))</f>
        <v/>
      </c>
      <c r="AH202" s="48" t="str">
        <f>IF(Tabela13[[#This Row],[ID_IPs_associados]]="","",IFERROR(TRIM(INDEX(_xlfn.TEXTSPLIT(Tabela13[[#This Row],[ID_IPs_associados]],"|"),1,5)),""))</f>
        <v/>
      </c>
    </row>
    <row r="203" spans="1:34" ht="72.5" hidden="1" x14ac:dyDescent="0.35">
      <c r="A203" s="43" t="s">
        <v>661</v>
      </c>
      <c r="B203" s="44" t="s">
        <v>662</v>
      </c>
      <c r="C203" s="45"/>
      <c r="D203" s="44"/>
      <c r="E203" s="45">
        <v>217</v>
      </c>
      <c r="F203" s="44" t="s">
        <v>666</v>
      </c>
      <c r="G203" s="45" t="s">
        <v>41</v>
      </c>
      <c r="H203" s="45">
        <v>2021</v>
      </c>
      <c r="I203" s="45" t="s">
        <v>126</v>
      </c>
      <c r="J203" s="45">
        <v>2025</v>
      </c>
      <c r="K203" s="45">
        <v>-20</v>
      </c>
      <c r="L203" s="45" t="s">
        <v>43</v>
      </c>
      <c r="M203" s="45" t="s">
        <v>112</v>
      </c>
      <c r="N203" s="45" t="s">
        <v>34</v>
      </c>
      <c r="O203" s="45" t="s">
        <v>35</v>
      </c>
      <c r="P203" s="45"/>
      <c r="Q203" s="44"/>
      <c r="R203" s="45" t="s">
        <v>112</v>
      </c>
      <c r="S203" s="45"/>
      <c r="T203" s="45"/>
      <c r="U203" s="45"/>
      <c r="V203" s="45"/>
      <c r="W203" s="45"/>
      <c r="X203" s="45"/>
      <c r="Y203" s="45"/>
      <c r="Z203" s="45"/>
      <c r="AA203" s="44" t="s">
        <v>667</v>
      </c>
      <c r="AB203" s="18" t="s">
        <v>668</v>
      </c>
      <c r="AC203" s="48"/>
      <c r="AD203" s="48" t="str">
        <f>IF(Tabela13[[#This Row],[ID_IPs_associados]]="","",IFERROR(TRIM(INDEX(_xlfn.TEXTSPLIT(Tabela13[[#This Row],[ID_IPs_associados]],"|"),1,1)),""))</f>
        <v/>
      </c>
      <c r="AE203" s="48" t="str">
        <f>IF(Tabela13[[#This Row],[ID_IPs_associados]]="","",IFERROR(TRIM(INDEX(_xlfn.TEXTSPLIT(Tabela13[[#This Row],[ID_IPs_associados]],"|"),1,2)),""))</f>
        <v/>
      </c>
      <c r="AF203" s="48" t="str">
        <f>IF(Tabela13[[#This Row],[ID_IPs_associados]]="","",IFERROR(TRIM(INDEX(_xlfn.TEXTSPLIT(Tabela13[[#This Row],[ID_IPs_associados]],"|"),1,3)),""))</f>
        <v/>
      </c>
      <c r="AG203" s="48" t="str">
        <f>IF(Tabela13[[#This Row],[ID_IPs_associados]]="","",IFERROR(TRIM(INDEX(_xlfn.TEXTSPLIT(Tabela13[[#This Row],[ID_IPs_associados]],"|"),1,4)),""))</f>
        <v/>
      </c>
      <c r="AH203" s="48" t="str">
        <f>IF(Tabela13[[#This Row],[ID_IPs_associados]]="","",IFERROR(TRIM(INDEX(_xlfn.TEXTSPLIT(Tabela13[[#This Row],[ID_IPs_associados]],"|"),1,5)),""))</f>
        <v/>
      </c>
    </row>
    <row r="204" spans="1:34" ht="37.5" hidden="1" x14ac:dyDescent="0.35">
      <c r="A204" s="43" t="s">
        <v>661</v>
      </c>
      <c r="B204" s="44" t="s">
        <v>662</v>
      </c>
      <c r="C204" s="45"/>
      <c r="D204" s="44"/>
      <c r="E204" s="45">
        <v>218</v>
      </c>
      <c r="F204" s="44" t="s">
        <v>669</v>
      </c>
      <c r="G204" s="45" t="s">
        <v>41</v>
      </c>
      <c r="H204" s="45" t="s">
        <v>126</v>
      </c>
      <c r="I204" s="45" t="s">
        <v>126</v>
      </c>
      <c r="J204" s="45">
        <v>2025</v>
      </c>
      <c r="K204" s="45">
        <v>25</v>
      </c>
      <c r="L204" s="45" t="s">
        <v>43</v>
      </c>
      <c r="M204" s="45" t="s">
        <v>112</v>
      </c>
      <c r="N204" s="45" t="s">
        <v>34</v>
      </c>
      <c r="O204" s="45" t="s">
        <v>35</v>
      </c>
      <c r="P204" s="45"/>
      <c r="Q204" s="44"/>
      <c r="R204" s="45" t="s">
        <v>112</v>
      </c>
      <c r="S204" s="45"/>
      <c r="T204" s="45"/>
      <c r="U204" s="45"/>
      <c r="V204" s="45"/>
      <c r="W204" s="45"/>
      <c r="X204" s="45"/>
      <c r="Y204" s="45"/>
      <c r="Z204" s="45"/>
      <c r="AA204" s="44" t="s">
        <v>670</v>
      </c>
      <c r="AB204" s="44" t="s">
        <v>671</v>
      </c>
      <c r="AC204" s="48"/>
      <c r="AD204" s="48" t="str">
        <f>IF(Tabela13[[#This Row],[ID_IPs_associados]]="","",IFERROR(TRIM(INDEX(_xlfn.TEXTSPLIT(Tabela13[[#This Row],[ID_IPs_associados]],"|"),1,1)),""))</f>
        <v/>
      </c>
      <c r="AE204" s="48" t="str">
        <f>IF(Tabela13[[#This Row],[ID_IPs_associados]]="","",IFERROR(TRIM(INDEX(_xlfn.TEXTSPLIT(Tabela13[[#This Row],[ID_IPs_associados]],"|"),1,2)),""))</f>
        <v/>
      </c>
      <c r="AF204" s="48" t="str">
        <f>IF(Tabela13[[#This Row],[ID_IPs_associados]]="","",IFERROR(TRIM(INDEX(_xlfn.TEXTSPLIT(Tabela13[[#This Row],[ID_IPs_associados]],"|"),1,3)),""))</f>
        <v/>
      </c>
      <c r="AG204" s="48" t="str">
        <f>IF(Tabela13[[#This Row],[ID_IPs_associados]]="","",IFERROR(TRIM(INDEX(_xlfn.TEXTSPLIT(Tabela13[[#This Row],[ID_IPs_associados]],"|"),1,4)),""))</f>
        <v/>
      </c>
      <c r="AH204" s="48" t="str">
        <f>IF(Tabela13[[#This Row],[ID_IPs_associados]]="","",IFERROR(TRIM(INDEX(_xlfn.TEXTSPLIT(Tabela13[[#This Row],[ID_IPs_associados]],"|"),1,5)),""))</f>
        <v/>
      </c>
    </row>
    <row r="205" spans="1:34" ht="37.5" hidden="1" x14ac:dyDescent="0.35">
      <c r="A205" s="43" t="s">
        <v>661</v>
      </c>
      <c r="B205" s="44" t="s">
        <v>662</v>
      </c>
      <c r="C205" s="45"/>
      <c r="D205" s="44"/>
      <c r="E205" s="45">
        <v>219</v>
      </c>
      <c r="F205" s="44" t="s">
        <v>672</v>
      </c>
      <c r="G205" s="45" t="s">
        <v>41</v>
      </c>
      <c r="H205" s="45">
        <v>2021</v>
      </c>
      <c r="I205" s="45" t="s">
        <v>126</v>
      </c>
      <c r="J205" s="45">
        <v>2030</v>
      </c>
      <c r="K205" s="45">
        <v>10</v>
      </c>
      <c r="L205" s="45" t="s">
        <v>51</v>
      </c>
      <c r="M205" s="45" t="s">
        <v>160</v>
      </c>
      <c r="N205" s="45" t="s">
        <v>34</v>
      </c>
      <c r="O205" s="45" t="s">
        <v>35</v>
      </c>
      <c r="P205" s="45"/>
      <c r="Q205" s="44"/>
      <c r="R205" s="45" t="s">
        <v>492</v>
      </c>
      <c r="S205" s="45"/>
      <c r="T205" s="45"/>
      <c r="U205" s="45"/>
      <c r="V205" s="45"/>
      <c r="W205" s="45"/>
      <c r="X205" s="45"/>
      <c r="Y205" s="45"/>
      <c r="Z205" s="45"/>
      <c r="AA205" s="44" t="s">
        <v>670</v>
      </c>
      <c r="AB205" s="44" t="s">
        <v>671</v>
      </c>
      <c r="AC205" s="48"/>
      <c r="AD205" s="48" t="str">
        <f>IF(Tabela13[[#This Row],[ID_IPs_associados]]="","",IFERROR(TRIM(INDEX(_xlfn.TEXTSPLIT(Tabela13[[#This Row],[ID_IPs_associados]],"|"),1,1)),""))</f>
        <v/>
      </c>
      <c r="AE205" s="48" t="str">
        <f>IF(Tabela13[[#This Row],[ID_IPs_associados]]="","",IFERROR(TRIM(INDEX(_xlfn.TEXTSPLIT(Tabela13[[#This Row],[ID_IPs_associados]],"|"),1,2)),""))</f>
        <v/>
      </c>
      <c r="AF205" s="48" t="str">
        <f>IF(Tabela13[[#This Row],[ID_IPs_associados]]="","",IFERROR(TRIM(INDEX(_xlfn.TEXTSPLIT(Tabela13[[#This Row],[ID_IPs_associados]],"|"),1,3)),""))</f>
        <v/>
      </c>
      <c r="AG205" s="48" t="str">
        <f>IF(Tabela13[[#This Row],[ID_IPs_associados]]="","",IFERROR(TRIM(INDEX(_xlfn.TEXTSPLIT(Tabela13[[#This Row],[ID_IPs_associados]],"|"),1,4)),""))</f>
        <v/>
      </c>
      <c r="AH205" s="48" t="str">
        <f>IF(Tabela13[[#This Row],[ID_IPs_associados]]="","",IFERROR(TRIM(INDEX(_xlfn.TEXTSPLIT(Tabela13[[#This Row],[ID_IPs_associados]],"|"),1,5)),""))</f>
        <v/>
      </c>
    </row>
    <row r="206" spans="1:34" ht="37.5" hidden="1" x14ac:dyDescent="0.35">
      <c r="A206" s="43" t="s">
        <v>661</v>
      </c>
      <c r="B206" s="44" t="s">
        <v>662</v>
      </c>
      <c r="C206" s="45"/>
      <c r="D206" s="44"/>
      <c r="E206" s="45">
        <v>220</v>
      </c>
      <c r="F206" s="44" t="s">
        <v>673</v>
      </c>
      <c r="G206" s="45" t="s">
        <v>101</v>
      </c>
      <c r="H206" s="45">
        <v>2019</v>
      </c>
      <c r="I206" s="45" t="s">
        <v>126</v>
      </c>
      <c r="J206" s="45">
        <v>2030</v>
      </c>
      <c r="K206" s="45" t="s">
        <v>674</v>
      </c>
      <c r="L206" s="45" t="s">
        <v>51</v>
      </c>
      <c r="M206" s="45" t="s">
        <v>160</v>
      </c>
      <c r="N206" s="45" t="s">
        <v>34</v>
      </c>
      <c r="O206" s="45" t="s">
        <v>35</v>
      </c>
      <c r="P206" s="45"/>
      <c r="Q206" s="44"/>
      <c r="R206" s="45" t="s">
        <v>492</v>
      </c>
      <c r="S206" s="45"/>
      <c r="T206" s="45"/>
      <c r="U206" s="45"/>
      <c r="V206" s="45"/>
      <c r="W206" s="45"/>
      <c r="X206" s="45"/>
      <c r="Y206" s="45"/>
      <c r="Z206" s="45"/>
      <c r="AA206" s="44" t="s">
        <v>670</v>
      </c>
      <c r="AB206" s="44" t="s">
        <v>671</v>
      </c>
      <c r="AC206" s="48"/>
      <c r="AD206" s="48" t="str">
        <f>IF(Tabela13[[#This Row],[ID_IPs_associados]]="","",IFERROR(TRIM(INDEX(_xlfn.TEXTSPLIT(Tabela13[[#This Row],[ID_IPs_associados]],"|"),1,1)),""))</f>
        <v/>
      </c>
      <c r="AE206" s="48" t="str">
        <f>IF(Tabela13[[#This Row],[ID_IPs_associados]]="","",IFERROR(TRIM(INDEX(_xlfn.TEXTSPLIT(Tabela13[[#This Row],[ID_IPs_associados]],"|"),1,2)),""))</f>
        <v/>
      </c>
      <c r="AF206" s="48" t="str">
        <f>IF(Tabela13[[#This Row],[ID_IPs_associados]]="","",IFERROR(TRIM(INDEX(_xlfn.TEXTSPLIT(Tabela13[[#This Row],[ID_IPs_associados]],"|"),1,3)),""))</f>
        <v/>
      </c>
      <c r="AG206" s="48" t="str">
        <f>IF(Tabela13[[#This Row],[ID_IPs_associados]]="","",IFERROR(TRIM(INDEX(_xlfn.TEXTSPLIT(Tabela13[[#This Row],[ID_IPs_associados]],"|"),1,4)),""))</f>
        <v/>
      </c>
      <c r="AH206" s="48" t="str">
        <f>IF(Tabela13[[#This Row],[ID_IPs_associados]]="","",IFERROR(TRIM(INDEX(_xlfn.TEXTSPLIT(Tabela13[[#This Row],[ID_IPs_associados]],"|"),1,5)),""))</f>
        <v/>
      </c>
    </row>
    <row r="207" spans="1:34" ht="37.5" hidden="1" x14ac:dyDescent="0.35">
      <c r="A207" s="43" t="s">
        <v>661</v>
      </c>
      <c r="B207" s="44" t="s">
        <v>662</v>
      </c>
      <c r="C207" s="45"/>
      <c r="D207" s="44"/>
      <c r="E207" s="45">
        <v>221</v>
      </c>
      <c r="F207" s="44" t="s">
        <v>675</v>
      </c>
      <c r="G207" s="45" t="s">
        <v>41</v>
      </c>
      <c r="H207" s="45">
        <v>2019</v>
      </c>
      <c r="I207" s="45">
        <v>100</v>
      </c>
      <c r="J207" s="45">
        <v>2025</v>
      </c>
      <c r="K207" s="45">
        <v>120</v>
      </c>
      <c r="L207" s="45" t="s">
        <v>159</v>
      </c>
      <c r="M207" s="45" t="s">
        <v>160</v>
      </c>
      <c r="N207" s="45" t="s">
        <v>34</v>
      </c>
      <c r="O207" s="45" t="s">
        <v>35</v>
      </c>
      <c r="P207" s="45"/>
      <c r="Q207" s="44"/>
      <c r="R207" s="45" t="s">
        <v>492</v>
      </c>
      <c r="S207" s="45"/>
      <c r="T207" s="45"/>
      <c r="U207" s="45"/>
      <c r="V207" s="45"/>
      <c r="W207" s="45"/>
      <c r="X207" s="45"/>
      <c r="Y207" s="45"/>
      <c r="Z207" s="45"/>
      <c r="AA207" s="44" t="s">
        <v>670</v>
      </c>
      <c r="AB207" s="44" t="s">
        <v>671</v>
      </c>
      <c r="AC207" s="48"/>
      <c r="AD207" s="48" t="str">
        <f>IF(Tabela13[[#This Row],[ID_IPs_associados]]="","",IFERROR(TRIM(INDEX(_xlfn.TEXTSPLIT(Tabela13[[#This Row],[ID_IPs_associados]],"|"),1,1)),""))</f>
        <v/>
      </c>
      <c r="AE207" s="48" t="str">
        <f>IF(Tabela13[[#This Row],[ID_IPs_associados]]="","",IFERROR(TRIM(INDEX(_xlfn.TEXTSPLIT(Tabela13[[#This Row],[ID_IPs_associados]],"|"),1,2)),""))</f>
        <v/>
      </c>
      <c r="AF207" s="48" t="str">
        <f>IF(Tabela13[[#This Row],[ID_IPs_associados]]="","",IFERROR(TRIM(INDEX(_xlfn.TEXTSPLIT(Tabela13[[#This Row],[ID_IPs_associados]],"|"),1,3)),""))</f>
        <v/>
      </c>
      <c r="AG207" s="48" t="str">
        <f>IF(Tabela13[[#This Row],[ID_IPs_associados]]="","",IFERROR(TRIM(INDEX(_xlfn.TEXTSPLIT(Tabela13[[#This Row],[ID_IPs_associados]],"|"),1,4)),""))</f>
        <v/>
      </c>
      <c r="AH207" s="48" t="str">
        <f>IF(Tabela13[[#This Row],[ID_IPs_associados]]="","",IFERROR(TRIM(INDEX(_xlfn.TEXTSPLIT(Tabela13[[#This Row],[ID_IPs_associados]],"|"),1,5)),""))</f>
        <v/>
      </c>
    </row>
    <row r="208" spans="1:34" ht="37.5" hidden="1" x14ac:dyDescent="0.35">
      <c r="A208" s="43" t="s">
        <v>661</v>
      </c>
      <c r="B208" s="44" t="s">
        <v>662</v>
      </c>
      <c r="C208" s="45"/>
      <c r="D208" s="44"/>
      <c r="E208" s="45">
        <v>222</v>
      </c>
      <c r="F208" s="44" t="s">
        <v>676</v>
      </c>
      <c r="G208" s="45" t="s">
        <v>41</v>
      </c>
      <c r="H208" s="45">
        <v>2019</v>
      </c>
      <c r="I208" s="45">
        <v>100</v>
      </c>
      <c r="J208" s="45">
        <v>2025</v>
      </c>
      <c r="K208" s="45">
        <v>90</v>
      </c>
      <c r="L208" s="45" t="s">
        <v>61</v>
      </c>
      <c r="M208" s="45" t="s">
        <v>160</v>
      </c>
      <c r="N208" s="45" t="s">
        <v>34</v>
      </c>
      <c r="O208" s="45" t="s">
        <v>35</v>
      </c>
      <c r="P208" s="45"/>
      <c r="Q208" s="44"/>
      <c r="R208" s="45" t="s">
        <v>492</v>
      </c>
      <c r="S208" s="45"/>
      <c r="T208" s="45"/>
      <c r="U208" s="45"/>
      <c r="V208" s="45"/>
      <c r="W208" s="45"/>
      <c r="X208" s="45"/>
      <c r="Y208" s="45"/>
      <c r="Z208" s="45"/>
      <c r="AA208" s="44" t="s">
        <v>670</v>
      </c>
      <c r="AB208" s="44" t="s">
        <v>671</v>
      </c>
      <c r="AC208" s="48"/>
      <c r="AD208" s="48" t="str">
        <f>IF(Tabela13[[#This Row],[ID_IPs_associados]]="","",IFERROR(TRIM(INDEX(_xlfn.TEXTSPLIT(Tabela13[[#This Row],[ID_IPs_associados]],"|"),1,1)),""))</f>
        <v/>
      </c>
      <c r="AE208" s="48" t="str">
        <f>IF(Tabela13[[#This Row],[ID_IPs_associados]]="","",IFERROR(TRIM(INDEX(_xlfn.TEXTSPLIT(Tabela13[[#This Row],[ID_IPs_associados]],"|"),1,2)),""))</f>
        <v/>
      </c>
      <c r="AF208" s="48" t="str">
        <f>IF(Tabela13[[#This Row],[ID_IPs_associados]]="","",IFERROR(TRIM(INDEX(_xlfn.TEXTSPLIT(Tabela13[[#This Row],[ID_IPs_associados]],"|"),1,3)),""))</f>
        <v/>
      </c>
      <c r="AG208" s="48" t="str">
        <f>IF(Tabela13[[#This Row],[ID_IPs_associados]]="","",IFERROR(TRIM(INDEX(_xlfn.TEXTSPLIT(Tabela13[[#This Row],[ID_IPs_associados]],"|"),1,4)),""))</f>
        <v/>
      </c>
      <c r="AH208" s="48" t="str">
        <f>IF(Tabela13[[#This Row],[ID_IPs_associados]]="","",IFERROR(TRIM(INDEX(_xlfn.TEXTSPLIT(Tabela13[[#This Row],[ID_IPs_associados]],"|"),1,5)),""))</f>
        <v/>
      </c>
    </row>
    <row r="209" spans="1:34" ht="37.5" hidden="1" x14ac:dyDescent="0.35">
      <c r="A209" s="43" t="s">
        <v>661</v>
      </c>
      <c r="B209" s="44" t="s">
        <v>662</v>
      </c>
      <c r="C209" s="45"/>
      <c r="D209" s="44"/>
      <c r="E209" s="45">
        <v>223</v>
      </c>
      <c r="F209" s="44" t="s">
        <v>677</v>
      </c>
      <c r="G209" s="45" t="s">
        <v>41</v>
      </c>
      <c r="H209" s="45">
        <v>2019</v>
      </c>
      <c r="I209" s="45">
        <v>100</v>
      </c>
      <c r="J209" s="45">
        <v>2025</v>
      </c>
      <c r="K209" s="45">
        <v>60</v>
      </c>
      <c r="L209" s="45" t="s">
        <v>159</v>
      </c>
      <c r="M209" s="45" t="s">
        <v>421</v>
      </c>
      <c r="N209" s="45" t="s">
        <v>34</v>
      </c>
      <c r="O209" s="45" t="s">
        <v>35</v>
      </c>
      <c r="P209" s="45"/>
      <c r="Q209" s="44"/>
      <c r="R209" s="45" t="s">
        <v>422</v>
      </c>
      <c r="S209" s="45"/>
      <c r="T209" s="45"/>
      <c r="U209" s="45"/>
      <c r="V209" s="45"/>
      <c r="W209" s="45"/>
      <c r="X209" s="45"/>
      <c r="Y209" s="45"/>
      <c r="Z209" s="45"/>
      <c r="AA209" s="44" t="s">
        <v>678</v>
      </c>
      <c r="AB209" s="44" t="s">
        <v>154</v>
      </c>
      <c r="AC209" s="48"/>
      <c r="AD209" s="48" t="str">
        <f>IF(Tabela13[[#This Row],[ID_IPs_associados]]="","",IFERROR(TRIM(INDEX(_xlfn.TEXTSPLIT(Tabela13[[#This Row],[ID_IPs_associados]],"|"),1,1)),""))</f>
        <v/>
      </c>
      <c r="AE209" s="48" t="str">
        <f>IF(Tabela13[[#This Row],[ID_IPs_associados]]="","",IFERROR(TRIM(INDEX(_xlfn.TEXTSPLIT(Tabela13[[#This Row],[ID_IPs_associados]],"|"),1,2)),""))</f>
        <v/>
      </c>
      <c r="AF209" s="48" t="str">
        <f>IF(Tabela13[[#This Row],[ID_IPs_associados]]="","",IFERROR(TRIM(INDEX(_xlfn.TEXTSPLIT(Tabela13[[#This Row],[ID_IPs_associados]],"|"),1,3)),""))</f>
        <v/>
      </c>
      <c r="AG209" s="48" t="str">
        <f>IF(Tabela13[[#This Row],[ID_IPs_associados]]="","",IFERROR(TRIM(INDEX(_xlfn.TEXTSPLIT(Tabela13[[#This Row],[ID_IPs_associados]],"|"),1,4)),""))</f>
        <v/>
      </c>
      <c r="AH209" s="48" t="str">
        <f>IF(Tabela13[[#This Row],[ID_IPs_associados]]="","",IFERROR(TRIM(INDEX(_xlfn.TEXTSPLIT(Tabela13[[#This Row],[ID_IPs_associados]],"|"),1,5)),""))</f>
        <v/>
      </c>
    </row>
    <row r="210" spans="1:34" ht="37.5" hidden="1" x14ac:dyDescent="0.35">
      <c r="A210" s="43" t="s">
        <v>661</v>
      </c>
      <c r="B210" s="44" t="s">
        <v>662</v>
      </c>
      <c r="C210" s="45"/>
      <c r="D210" s="44"/>
      <c r="E210" s="45">
        <v>224</v>
      </c>
      <c r="F210" s="44" t="s">
        <v>679</v>
      </c>
      <c r="G210" s="45" t="s">
        <v>41</v>
      </c>
      <c r="H210" s="45">
        <v>2019</v>
      </c>
      <c r="I210" s="45" t="s">
        <v>126</v>
      </c>
      <c r="J210" s="45">
        <v>2030</v>
      </c>
      <c r="K210" s="45">
        <v>40</v>
      </c>
      <c r="L210" s="45" t="s">
        <v>159</v>
      </c>
      <c r="M210" s="45" t="s">
        <v>160</v>
      </c>
      <c r="N210" s="45" t="s">
        <v>34</v>
      </c>
      <c r="O210" s="45" t="s">
        <v>35</v>
      </c>
      <c r="P210" s="45"/>
      <c r="Q210" s="47"/>
      <c r="R210" s="45" t="s">
        <v>492</v>
      </c>
      <c r="S210" s="45"/>
      <c r="T210" s="45"/>
      <c r="U210" s="45"/>
      <c r="V210" s="45"/>
      <c r="W210" s="45"/>
      <c r="X210" s="45"/>
      <c r="Y210" s="45"/>
      <c r="Z210" s="45"/>
      <c r="AA210" s="44" t="s">
        <v>670</v>
      </c>
      <c r="AB210" s="44" t="s">
        <v>671</v>
      </c>
      <c r="AC210" s="48"/>
      <c r="AD210" s="48" t="str">
        <f>IF(Tabela13[[#This Row],[ID_IPs_associados]]="","",IFERROR(TRIM(INDEX(_xlfn.TEXTSPLIT(Tabela13[[#This Row],[ID_IPs_associados]],"|"),1,1)),""))</f>
        <v/>
      </c>
      <c r="AE210" s="48" t="str">
        <f>IF(Tabela13[[#This Row],[ID_IPs_associados]]="","",IFERROR(TRIM(INDEX(_xlfn.TEXTSPLIT(Tabela13[[#This Row],[ID_IPs_associados]],"|"),1,2)),""))</f>
        <v/>
      </c>
      <c r="AF210" s="48" t="str">
        <f>IF(Tabela13[[#This Row],[ID_IPs_associados]]="","",IFERROR(TRIM(INDEX(_xlfn.TEXTSPLIT(Tabela13[[#This Row],[ID_IPs_associados]],"|"),1,3)),""))</f>
        <v/>
      </c>
      <c r="AG210" s="48" t="str">
        <f>IF(Tabela13[[#This Row],[ID_IPs_associados]]="","",IFERROR(TRIM(INDEX(_xlfn.TEXTSPLIT(Tabela13[[#This Row],[ID_IPs_associados]],"|"),1,4)),""))</f>
        <v/>
      </c>
      <c r="AH210" s="48" t="str">
        <f>IF(Tabela13[[#This Row],[ID_IPs_associados]]="","",IFERROR(TRIM(INDEX(_xlfn.TEXTSPLIT(Tabela13[[#This Row],[ID_IPs_associados]],"|"),1,5)),""))</f>
        <v/>
      </c>
    </row>
    <row r="211" spans="1:34" ht="37.5" hidden="1" x14ac:dyDescent="0.35">
      <c r="A211" s="43" t="s">
        <v>661</v>
      </c>
      <c r="B211" s="44" t="s">
        <v>662</v>
      </c>
      <c r="C211" s="45"/>
      <c r="D211" s="44"/>
      <c r="E211" s="45">
        <v>225</v>
      </c>
      <c r="F211" s="44" t="s">
        <v>680</v>
      </c>
      <c r="G211" s="45" t="s">
        <v>41</v>
      </c>
      <c r="H211" s="45">
        <v>2019</v>
      </c>
      <c r="I211" s="45">
        <v>100</v>
      </c>
      <c r="J211" s="45">
        <v>2030</v>
      </c>
      <c r="K211" s="45">
        <v>150</v>
      </c>
      <c r="L211" s="45" t="s">
        <v>159</v>
      </c>
      <c r="M211" s="45" t="s">
        <v>160</v>
      </c>
      <c r="N211" s="45" t="s">
        <v>34</v>
      </c>
      <c r="O211" s="45" t="s">
        <v>35</v>
      </c>
      <c r="P211" s="45"/>
      <c r="Q211" s="47"/>
      <c r="R211" s="45" t="s">
        <v>492</v>
      </c>
      <c r="S211" s="45"/>
      <c r="T211" s="45"/>
      <c r="U211" s="45"/>
      <c r="V211" s="45"/>
      <c r="W211" s="45"/>
      <c r="X211" s="45"/>
      <c r="Y211" s="45"/>
      <c r="Z211" s="45"/>
      <c r="AA211" s="44" t="s">
        <v>670</v>
      </c>
      <c r="AB211" s="44" t="s">
        <v>671</v>
      </c>
      <c r="AC211" s="48"/>
      <c r="AD211" s="48" t="str">
        <f>IF(Tabela13[[#This Row],[ID_IPs_associados]]="","",IFERROR(TRIM(INDEX(_xlfn.TEXTSPLIT(Tabela13[[#This Row],[ID_IPs_associados]],"|"),1,1)),""))</f>
        <v/>
      </c>
      <c r="AE211" s="48" t="str">
        <f>IF(Tabela13[[#This Row],[ID_IPs_associados]]="","",IFERROR(TRIM(INDEX(_xlfn.TEXTSPLIT(Tabela13[[#This Row],[ID_IPs_associados]],"|"),1,2)),""))</f>
        <v/>
      </c>
      <c r="AF211" s="48" t="str">
        <f>IF(Tabela13[[#This Row],[ID_IPs_associados]]="","",IFERROR(TRIM(INDEX(_xlfn.TEXTSPLIT(Tabela13[[#This Row],[ID_IPs_associados]],"|"),1,3)),""))</f>
        <v/>
      </c>
      <c r="AG211" s="48" t="str">
        <f>IF(Tabela13[[#This Row],[ID_IPs_associados]]="","",IFERROR(TRIM(INDEX(_xlfn.TEXTSPLIT(Tabela13[[#This Row],[ID_IPs_associados]],"|"),1,4)),""))</f>
        <v/>
      </c>
      <c r="AH211" s="48" t="str">
        <f>IF(Tabela13[[#This Row],[ID_IPs_associados]]="","",IFERROR(TRIM(INDEX(_xlfn.TEXTSPLIT(Tabela13[[#This Row],[ID_IPs_associados]],"|"),1,5)),""))</f>
        <v/>
      </c>
    </row>
    <row r="212" spans="1:34" ht="37.5" hidden="1" x14ac:dyDescent="0.35">
      <c r="A212" s="43" t="s">
        <v>661</v>
      </c>
      <c r="B212" s="44" t="s">
        <v>662</v>
      </c>
      <c r="C212" s="45"/>
      <c r="D212" s="44"/>
      <c r="E212" s="45">
        <v>226</v>
      </c>
      <c r="F212" s="44" t="s">
        <v>681</v>
      </c>
      <c r="G212" s="45" t="s">
        <v>41</v>
      </c>
      <c r="H212" s="45">
        <v>2019</v>
      </c>
      <c r="I212" s="45">
        <v>100</v>
      </c>
      <c r="J212" s="45">
        <v>2030</v>
      </c>
      <c r="K212" s="45">
        <v>140</v>
      </c>
      <c r="L212" s="45" t="s">
        <v>159</v>
      </c>
      <c r="M212" s="45" t="s">
        <v>160</v>
      </c>
      <c r="N212" s="45" t="s">
        <v>34</v>
      </c>
      <c r="O212" s="45" t="s">
        <v>35</v>
      </c>
      <c r="P212" s="45"/>
      <c r="Q212" s="47"/>
      <c r="R212" s="45" t="s">
        <v>492</v>
      </c>
      <c r="S212" s="45"/>
      <c r="T212" s="45"/>
      <c r="U212" s="45"/>
      <c r="V212" s="45"/>
      <c r="W212" s="45"/>
      <c r="X212" s="45"/>
      <c r="Y212" s="45"/>
      <c r="Z212" s="45"/>
      <c r="AA212" s="44" t="s">
        <v>670</v>
      </c>
      <c r="AB212" s="44" t="s">
        <v>671</v>
      </c>
      <c r="AC212" s="48"/>
      <c r="AD212" s="48" t="str">
        <f>IF(Tabela13[[#This Row],[ID_IPs_associados]]="","",IFERROR(TRIM(INDEX(_xlfn.TEXTSPLIT(Tabela13[[#This Row],[ID_IPs_associados]],"|"),1,1)),""))</f>
        <v/>
      </c>
      <c r="AE212" s="48" t="str">
        <f>IF(Tabela13[[#This Row],[ID_IPs_associados]]="","",IFERROR(TRIM(INDEX(_xlfn.TEXTSPLIT(Tabela13[[#This Row],[ID_IPs_associados]],"|"),1,2)),""))</f>
        <v/>
      </c>
      <c r="AF212" s="48" t="str">
        <f>IF(Tabela13[[#This Row],[ID_IPs_associados]]="","",IFERROR(TRIM(INDEX(_xlfn.TEXTSPLIT(Tabela13[[#This Row],[ID_IPs_associados]],"|"),1,3)),""))</f>
        <v/>
      </c>
      <c r="AG212" s="48" t="str">
        <f>IF(Tabela13[[#This Row],[ID_IPs_associados]]="","",IFERROR(TRIM(INDEX(_xlfn.TEXTSPLIT(Tabela13[[#This Row],[ID_IPs_associados]],"|"),1,4)),""))</f>
        <v/>
      </c>
      <c r="AH212" s="48" t="str">
        <f>IF(Tabela13[[#This Row],[ID_IPs_associados]]="","",IFERROR(TRIM(INDEX(_xlfn.TEXTSPLIT(Tabela13[[#This Row],[ID_IPs_associados]],"|"),1,5)),""))</f>
        <v/>
      </c>
    </row>
    <row r="213" spans="1:34" ht="37.5" hidden="1" x14ac:dyDescent="0.35">
      <c r="A213" s="43" t="s">
        <v>661</v>
      </c>
      <c r="B213" s="44" t="s">
        <v>662</v>
      </c>
      <c r="C213" s="45"/>
      <c r="D213" s="44"/>
      <c r="E213" s="45">
        <v>227</v>
      </c>
      <c r="F213" s="44" t="s">
        <v>682</v>
      </c>
      <c r="G213" s="45" t="s">
        <v>41</v>
      </c>
      <c r="H213" s="45">
        <v>2019</v>
      </c>
      <c r="I213" s="45">
        <v>100</v>
      </c>
      <c r="J213" s="45">
        <v>2025</v>
      </c>
      <c r="K213" s="45">
        <v>85</v>
      </c>
      <c r="L213" s="45" t="s">
        <v>159</v>
      </c>
      <c r="M213" s="45" t="s">
        <v>160</v>
      </c>
      <c r="N213" s="45" t="s">
        <v>34</v>
      </c>
      <c r="O213" s="45" t="s">
        <v>35</v>
      </c>
      <c r="P213" s="45"/>
      <c r="Q213" s="47"/>
      <c r="R213" s="45" t="s">
        <v>492</v>
      </c>
      <c r="S213" s="45"/>
      <c r="T213" s="45"/>
      <c r="U213" s="45"/>
      <c r="V213" s="45"/>
      <c r="W213" s="45"/>
      <c r="X213" s="45"/>
      <c r="Y213" s="45"/>
      <c r="Z213" s="45"/>
      <c r="AA213" s="44" t="s">
        <v>670</v>
      </c>
      <c r="AB213" s="44" t="s">
        <v>671</v>
      </c>
      <c r="AC213" s="48"/>
      <c r="AD213" s="48" t="str">
        <f>IF(Tabela13[[#This Row],[ID_IPs_associados]]="","",IFERROR(TRIM(INDEX(_xlfn.TEXTSPLIT(Tabela13[[#This Row],[ID_IPs_associados]],"|"),1,1)),""))</f>
        <v/>
      </c>
      <c r="AE213" s="48" t="str">
        <f>IF(Tabela13[[#This Row],[ID_IPs_associados]]="","",IFERROR(TRIM(INDEX(_xlfn.TEXTSPLIT(Tabela13[[#This Row],[ID_IPs_associados]],"|"),1,2)),""))</f>
        <v/>
      </c>
      <c r="AF213" s="48" t="str">
        <f>IF(Tabela13[[#This Row],[ID_IPs_associados]]="","",IFERROR(TRIM(INDEX(_xlfn.TEXTSPLIT(Tabela13[[#This Row],[ID_IPs_associados]],"|"),1,3)),""))</f>
        <v/>
      </c>
      <c r="AG213" s="48" t="str">
        <f>IF(Tabela13[[#This Row],[ID_IPs_associados]]="","",IFERROR(TRIM(INDEX(_xlfn.TEXTSPLIT(Tabela13[[#This Row],[ID_IPs_associados]],"|"),1,4)),""))</f>
        <v/>
      </c>
      <c r="AH213" s="48" t="str">
        <f>IF(Tabela13[[#This Row],[ID_IPs_associados]]="","",IFERROR(TRIM(INDEX(_xlfn.TEXTSPLIT(Tabela13[[#This Row],[ID_IPs_associados]],"|"),1,5)),""))</f>
        <v/>
      </c>
    </row>
    <row r="214" spans="1:34" ht="37.5" hidden="1" x14ac:dyDescent="0.35">
      <c r="A214" s="43" t="s">
        <v>661</v>
      </c>
      <c r="B214" s="44" t="s">
        <v>662</v>
      </c>
      <c r="C214" s="45"/>
      <c r="D214" s="44"/>
      <c r="E214" s="45">
        <v>228</v>
      </c>
      <c r="F214" s="44" t="s">
        <v>683</v>
      </c>
      <c r="G214" s="45" t="s">
        <v>41</v>
      </c>
      <c r="H214" s="45">
        <v>2019</v>
      </c>
      <c r="I214" s="45" t="s">
        <v>126</v>
      </c>
      <c r="J214" s="45">
        <v>2030</v>
      </c>
      <c r="K214" s="45">
        <v>50</v>
      </c>
      <c r="L214" s="45" t="s">
        <v>159</v>
      </c>
      <c r="M214" s="45" t="s">
        <v>160</v>
      </c>
      <c r="N214" s="45" t="s">
        <v>34</v>
      </c>
      <c r="O214" s="45" t="s">
        <v>35</v>
      </c>
      <c r="P214" s="45"/>
      <c r="Q214" s="47"/>
      <c r="R214" s="45" t="s">
        <v>492</v>
      </c>
      <c r="S214" s="45"/>
      <c r="T214" s="45"/>
      <c r="U214" s="45"/>
      <c r="V214" s="45"/>
      <c r="W214" s="45"/>
      <c r="X214" s="45"/>
      <c r="Y214" s="45"/>
      <c r="Z214" s="45"/>
      <c r="AA214" s="44" t="s">
        <v>670</v>
      </c>
      <c r="AB214" s="44" t="s">
        <v>671</v>
      </c>
      <c r="AC214" s="48"/>
      <c r="AD214" s="48" t="str">
        <f>IF(Tabela13[[#This Row],[ID_IPs_associados]]="","",IFERROR(TRIM(INDEX(_xlfn.TEXTSPLIT(Tabela13[[#This Row],[ID_IPs_associados]],"|"),1,1)),""))</f>
        <v/>
      </c>
      <c r="AE214" s="48" t="str">
        <f>IF(Tabela13[[#This Row],[ID_IPs_associados]]="","",IFERROR(TRIM(INDEX(_xlfn.TEXTSPLIT(Tabela13[[#This Row],[ID_IPs_associados]],"|"),1,2)),""))</f>
        <v/>
      </c>
      <c r="AF214" s="48" t="str">
        <f>IF(Tabela13[[#This Row],[ID_IPs_associados]]="","",IFERROR(TRIM(INDEX(_xlfn.TEXTSPLIT(Tabela13[[#This Row],[ID_IPs_associados]],"|"),1,3)),""))</f>
        <v/>
      </c>
      <c r="AG214" s="48" t="str">
        <f>IF(Tabela13[[#This Row],[ID_IPs_associados]]="","",IFERROR(TRIM(INDEX(_xlfn.TEXTSPLIT(Tabela13[[#This Row],[ID_IPs_associados]],"|"),1,4)),""))</f>
        <v/>
      </c>
      <c r="AH214" s="48" t="str">
        <f>IF(Tabela13[[#This Row],[ID_IPs_associados]]="","",IFERROR(TRIM(INDEX(_xlfn.TEXTSPLIT(Tabela13[[#This Row],[ID_IPs_associados]],"|"),1,5)),""))</f>
        <v/>
      </c>
    </row>
    <row r="215" spans="1:34" ht="37.5" hidden="1" x14ac:dyDescent="0.35">
      <c r="A215" s="43" t="s">
        <v>661</v>
      </c>
      <c r="B215" s="44" t="s">
        <v>662</v>
      </c>
      <c r="C215" s="45"/>
      <c r="D215" s="44"/>
      <c r="E215" s="45">
        <v>229</v>
      </c>
      <c r="F215" s="44" t="s">
        <v>684</v>
      </c>
      <c r="G215" s="45" t="s">
        <v>41</v>
      </c>
      <c r="H215" s="45">
        <v>2019</v>
      </c>
      <c r="I215" s="45" t="s">
        <v>126</v>
      </c>
      <c r="J215" s="45">
        <v>2030</v>
      </c>
      <c r="K215" s="45">
        <v>90</v>
      </c>
      <c r="L215" s="45" t="s">
        <v>159</v>
      </c>
      <c r="M215" s="45" t="s">
        <v>160</v>
      </c>
      <c r="N215" s="45" t="s">
        <v>34</v>
      </c>
      <c r="O215" s="45" t="s">
        <v>35</v>
      </c>
      <c r="P215" s="45"/>
      <c r="Q215" s="47"/>
      <c r="R215" s="45" t="s">
        <v>492</v>
      </c>
      <c r="S215" s="45"/>
      <c r="T215" s="45" t="s">
        <v>488</v>
      </c>
      <c r="U215" s="45"/>
      <c r="V215" s="45"/>
      <c r="W215" s="45"/>
      <c r="X215" s="45"/>
      <c r="Y215" s="45"/>
      <c r="Z215" s="45"/>
      <c r="AA215" s="44" t="s">
        <v>670</v>
      </c>
      <c r="AB215" s="44" t="s">
        <v>671</v>
      </c>
      <c r="AC215" s="48"/>
      <c r="AD215" s="48" t="str">
        <f>IF(Tabela13[[#This Row],[ID_IPs_associados]]="","",IFERROR(TRIM(INDEX(_xlfn.TEXTSPLIT(Tabela13[[#This Row],[ID_IPs_associados]],"|"),1,1)),""))</f>
        <v/>
      </c>
      <c r="AE215" s="48" t="str">
        <f>IF(Tabela13[[#This Row],[ID_IPs_associados]]="","",IFERROR(TRIM(INDEX(_xlfn.TEXTSPLIT(Tabela13[[#This Row],[ID_IPs_associados]],"|"),1,2)),""))</f>
        <v/>
      </c>
      <c r="AF215" s="48" t="str">
        <f>IF(Tabela13[[#This Row],[ID_IPs_associados]]="","",IFERROR(TRIM(INDEX(_xlfn.TEXTSPLIT(Tabela13[[#This Row],[ID_IPs_associados]],"|"),1,3)),""))</f>
        <v/>
      </c>
      <c r="AG215" s="48" t="str">
        <f>IF(Tabela13[[#This Row],[ID_IPs_associados]]="","",IFERROR(TRIM(INDEX(_xlfn.TEXTSPLIT(Tabela13[[#This Row],[ID_IPs_associados]],"|"),1,4)),""))</f>
        <v/>
      </c>
      <c r="AH215" s="48" t="str">
        <f>IF(Tabela13[[#This Row],[ID_IPs_associados]]="","",IFERROR(TRIM(INDEX(_xlfn.TEXTSPLIT(Tabela13[[#This Row],[ID_IPs_associados]],"|"),1,5)),""))</f>
        <v/>
      </c>
    </row>
    <row r="216" spans="1:34" ht="37.5" hidden="1" x14ac:dyDescent="0.35">
      <c r="A216" s="43" t="s">
        <v>661</v>
      </c>
      <c r="B216" s="44" t="s">
        <v>662</v>
      </c>
      <c r="C216" s="45"/>
      <c r="D216" s="44"/>
      <c r="E216" s="45">
        <v>230</v>
      </c>
      <c r="F216" s="44" t="s">
        <v>685</v>
      </c>
      <c r="G216" s="45" t="s">
        <v>41</v>
      </c>
      <c r="H216" s="45">
        <v>2015</v>
      </c>
      <c r="I216" s="45">
        <v>100</v>
      </c>
      <c r="J216" s="45">
        <v>2025</v>
      </c>
      <c r="K216" s="45">
        <v>110</v>
      </c>
      <c r="L216" s="45" t="s">
        <v>43</v>
      </c>
      <c r="M216" s="45" t="s">
        <v>160</v>
      </c>
      <c r="N216" s="45" t="s">
        <v>34</v>
      </c>
      <c r="O216" s="45" t="s">
        <v>35</v>
      </c>
      <c r="P216" s="45"/>
      <c r="Q216" s="47"/>
      <c r="R216" s="45" t="s">
        <v>492</v>
      </c>
      <c r="S216" s="45"/>
      <c r="T216" s="45"/>
      <c r="U216" s="45"/>
      <c r="V216" s="45"/>
      <c r="W216" s="45"/>
      <c r="X216" s="45"/>
      <c r="Y216" s="45"/>
      <c r="Z216" s="45"/>
      <c r="AA216" s="44" t="s">
        <v>670</v>
      </c>
      <c r="AB216" s="44" t="s">
        <v>671</v>
      </c>
      <c r="AC216" s="48"/>
      <c r="AD216" s="48" t="str">
        <f>IF(Tabela13[[#This Row],[ID_IPs_associados]]="","",IFERROR(TRIM(INDEX(_xlfn.TEXTSPLIT(Tabela13[[#This Row],[ID_IPs_associados]],"|"),1,1)),""))</f>
        <v/>
      </c>
      <c r="AE216" s="48" t="str">
        <f>IF(Tabela13[[#This Row],[ID_IPs_associados]]="","",IFERROR(TRIM(INDEX(_xlfn.TEXTSPLIT(Tabela13[[#This Row],[ID_IPs_associados]],"|"),1,2)),""))</f>
        <v/>
      </c>
      <c r="AF216" s="48" t="str">
        <f>IF(Tabela13[[#This Row],[ID_IPs_associados]]="","",IFERROR(TRIM(INDEX(_xlfn.TEXTSPLIT(Tabela13[[#This Row],[ID_IPs_associados]],"|"),1,3)),""))</f>
        <v/>
      </c>
      <c r="AG216" s="48" t="str">
        <f>IF(Tabela13[[#This Row],[ID_IPs_associados]]="","",IFERROR(TRIM(INDEX(_xlfn.TEXTSPLIT(Tabela13[[#This Row],[ID_IPs_associados]],"|"),1,4)),""))</f>
        <v/>
      </c>
      <c r="AH216" s="48" t="str">
        <f>IF(Tabela13[[#This Row],[ID_IPs_associados]]="","",IFERROR(TRIM(INDEX(_xlfn.TEXTSPLIT(Tabela13[[#This Row],[ID_IPs_associados]],"|"),1,5)),""))</f>
        <v/>
      </c>
    </row>
    <row r="217" spans="1:34" ht="37.5" hidden="1" x14ac:dyDescent="0.35">
      <c r="A217" s="43" t="s">
        <v>661</v>
      </c>
      <c r="B217" s="44" t="s">
        <v>662</v>
      </c>
      <c r="C217" s="45"/>
      <c r="D217" s="44"/>
      <c r="E217" s="45">
        <v>231</v>
      </c>
      <c r="F217" s="44" t="s">
        <v>686</v>
      </c>
      <c r="G217" s="45" t="s">
        <v>41</v>
      </c>
      <c r="H217" s="45">
        <v>2015</v>
      </c>
      <c r="I217" s="45">
        <v>100</v>
      </c>
      <c r="J217" s="45">
        <v>2025</v>
      </c>
      <c r="K217" s="45">
        <v>150</v>
      </c>
      <c r="L217" s="45" t="s">
        <v>43</v>
      </c>
      <c r="M217" s="45" t="s">
        <v>160</v>
      </c>
      <c r="N217" s="45" t="s">
        <v>34</v>
      </c>
      <c r="O217" s="45" t="s">
        <v>35</v>
      </c>
      <c r="P217" s="45"/>
      <c r="Q217" s="47"/>
      <c r="R217" s="45" t="s">
        <v>492</v>
      </c>
      <c r="S217" s="45"/>
      <c r="T217" s="45"/>
      <c r="U217" s="45"/>
      <c r="V217" s="45"/>
      <c r="W217" s="45"/>
      <c r="X217" s="45"/>
      <c r="Y217" s="45"/>
      <c r="Z217" s="45"/>
      <c r="AA217" s="44" t="s">
        <v>670</v>
      </c>
      <c r="AB217" s="44" t="s">
        <v>671</v>
      </c>
      <c r="AC217" s="48"/>
      <c r="AD217" s="48" t="str">
        <f>IF(Tabela13[[#This Row],[ID_IPs_associados]]="","",IFERROR(TRIM(INDEX(_xlfn.TEXTSPLIT(Tabela13[[#This Row],[ID_IPs_associados]],"|"),1,1)),""))</f>
        <v/>
      </c>
      <c r="AE217" s="48" t="str">
        <f>IF(Tabela13[[#This Row],[ID_IPs_associados]]="","",IFERROR(TRIM(INDEX(_xlfn.TEXTSPLIT(Tabela13[[#This Row],[ID_IPs_associados]],"|"),1,2)),""))</f>
        <v/>
      </c>
      <c r="AF217" s="48" t="str">
        <f>IF(Tabela13[[#This Row],[ID_IPs_associados]]="","",IFERROR(TRIM(INDEX(_xlfn.TEXTSPLIT(Tabela13[[#This Row],[ID_IPs_associados]],"|"),1,3)),""))</f>
        <v/>
      </c>
      <c r="AG217" s="48" t="str">
        <f>IF(Tabela13[[#This Row],[ID_IPs_associados]]="","",IFERROR(TRIM(INDEX(_xlfn.TEXTSPLIT(Tabela13[[#This Row],[ID_IPs_associados]],"|"),1,4)),""))</f>
        <v/>
      </c>
      <c r="AH217" s="48" t="str">
        <f>IF(Tabela13[[#This Row],[ID_IPs_associados]]="","",IFERROR(TRIM(INDEX(_xlfn.TEXTSPLIT(Tabela13[[#This Row],[ID_IPs_associados]],"|"),1,5)),""))</f>
        <v/>
      </c>
    </row>
    <row r="218" spans="1:34" ht="37.5" hidden="1" x14ac:dyDescent="0.35">
      <c r="A218" s="43" t="s">
        <v>661</v>
      </c>
      <c r="B218" s="44" t="s">
        <v>662</v>
      </c>
      <c r="C218" s="45"/>
      <c r="D218" s="44"/>
      <c r="E218" s="45">
        <v>232</v>
      </c>
      <c r="F218" s="44" t="s">
        <v>687</v>
      </c>
      <c r="G218" s="45" t="s">
        <v>41</v>
      </c>
      <c r="H218" s="45">
        <v>2019</v>
      </c>
      <c r="I218" s="45">
        <v>100</v>
      </c>
      <c r="J218" s="45">
        <v>2025</v>
      </c>
      <c r="K218" s="45">
        <v>105</v>
      </c>
      <c r="L218" s="45" t="s">
        <v>43</v>
      </c>
      <c r="M218" s="45" t="s">
        <v>112</v>
      </c>
      <c r="N218" s="45" t="s">
        <v>34</v>
      </c>
      <c r="O218" s="45" t="s">
        <v>35</v>
      </c>
      <c r="P218" s="45"/>
      <c r="Q218" s="47"/>
      <c r="R218" s="45" t="s">
        <v>112</v>
      </c>
      <c r="S218" s="45"/>
      <c r="T218" s="45"/>
      <c r="U218" s="45"/>
      <c r="V218" s="45"/>
      <c r="W218" s="45"/>
      <c r="X218" s="45"/>
      <c r="Y218" s="45"/>
      <c r="Z218" s="45"/>
      <c r="AA218" s="44" t="s">
        <v>670</v>
      </c>
      <c r="AB218" s="44" t="s">
        <v>671</v>
      </c>
      <c r="AC218" s="48"/>
      <c r="AD218" s="48" t="str">
        <f>IF(Tabela13[[#This Row],[ID_IPs_associados]]="","",IFERROR(TRIM(INDEX(_xlfn.TEXTSPLIT(Tabela13[[#This Row],[ID_IPs_associados]],"|"),1,1)),""))</f>
        <v/>
      </c>
      <c r="AE218" s="48" t="str">
        <f>IF(Tabela13[[#This Row],[ID_IPs_associados]]="","",IFERROR(TRIM(INDEX(_xlfn.TEXTSPLIT(Tabela13[[#This Row],[ID_IPs_associados]],"|"),1,2)),""))</f>
        <v/>
      </c>
      <c r="AF218" s="48" t="str">
        <f>IF(Tabela13[[#This Row],[ID_IPs_associados]]="","",IFERROR(TRIM(INDEX(_xlfn.TEXTSPLIT(Tabela13[[#This Row],[ID_IPs_associados]],"|"),1,3)),""))</f>
        <v/>
      </c>
      <c r="AG218" s="48" t="str">
        <f>IF(Tabela13[[#This Row],[ID_IPs_associados]]="","",IFERROR(TRIM(INDEX(_xlfn.TEXTSPLIT(Tabela13[[#This Row],[ID_IPs_associados]],"|"),1,4)),""))</f>
        <v/>
      </c>
      <c r="AH218" s="48" t="str">
        <f>IF(Tabela13[[#This Row],[ID_IPs_associados]]="","",IFERROR(TRIM(INDEX(_xlfn.TEXTSPLIT(Tabela13[[#This Row],[ID_IPs_associados]],"|"),1,5)),""))</f>
        <v/>
      </c>
    </row>
    <row r="219" spans="1:34" ht="112.5" hidden="1" x14ac:dyDescent="0.35">
      <c r="A219" s="43" t="s">
        <v>688</v>
      </c>
      <c r="B219" s="44" t="s">
        <v>689</v>
      </c>
      <c r="C219" s="45" t="s">
        <v>690</v>
      </c>
      <c r="D219" s="44" t="s">
        <v>691</v>
      </c>
      <c r="E219" s="45">
        <v>233</v>
      </c>
      <c r="F219" s="44" t="s">
        <v>692</v>
      </c>
      <c r="G219" s="45" t="s">
        <v>41</v>
      </c>
      <c r="H219" s="45">
        <v>2020</v>
      </c>
      <c r="I219" s="45">
        <v>0</v>
      </c>
      <c r="J219" s="45">
        <v>2040</v>
      </c>
      <c r="K219" s="45">
        <v>18.600000000000001</v>
      </c>
      <c r="L219" s="45" t="s">
        <v>82</v>
      </c>
      <c r="M219" s="45" t="s">
        <v>83</v>
      </c>
      <c r="N219" s="45" t="s">
        <v>34</v>
      </c>
      <c r="O219" s="45" t="s">
        <v>35</v>
      </c>
      <c r="P219" s="45"/>
      <c r="Q219" s="44" t="s">
        <v>693</v>
      </c>
      <c r="R219" s="45" t="s">
        <v>376</v>
      </c>
      <c r="S219" s="45"/>
      <c r="T219" s="45"/>
      <c r="U219" s="45">
        <v>2030</v>
      </c>
      <c r="V219" s="45">
        <v>10</v>
      </c>
      <c r="W219" s="45"/>
      <c r="X219" s="45"/>
      <c r="Y219" s="45"/>
      <c r="Z219" s="45"/>
      <c r="AA219" s="44" t="s">
        <v>694</v>
      </c>
      <c r="AB219" s="44" t="s">
        <v>695</v>
      </c>
      <c r="AC219" s="48" t="s">
        <v>1300</v>
      </c>
      <c r="AD219" s="48" t="str">
        <f>IF(Tabela13[[#This Row],[ID_IPs_associados]]="","",IFERROR(TRIM(INDEX(_xlfn.TEXTSPLIT(Tabela13[[#This Row],[ID_IPs_associados]],"|"),1,1)),""))</f>
        <v>IP250170</v>
      </c>
      <c r="AE219" s="48" t="str">
        <f>IF(Tabela13[[#This Row],[ID_IPs_associados]]="","",IFERROR(TRIM(INDEX(_xlfn.TEXTSPLIT(Tabela13[[#This Row],[ID_IPs_associados]],"|"),1,2)),""))</f>
        <v/>
      </c>
      <c r="AF219" s="48" t="str">
        <f>IF(Tabela13[[#This Row],[ID_IPs_associados]]="","",IFERROR(TRIM(INDEX(_xlfn.TEXTSPLIT(Tabela13[[#This Row],[ID_IPs_associados]],"|"),1,3)),""))</f>
        <v/>
      </c>
      <c r="AG219" s="48" t="str">
        <f>IF(Tabela13[[#This Row],[ID_IPs_associados]]="","",IFERROR(TRIM(INDEX(_xlfn.TEXTSPLIT(Tabela13[[#This Row],[ID_IPs_associados]],"|"),1,4)),""))</f>
        <v/>
      </c>
      <c r="AH219" s="48" t="str">
        <f>IF(Tabela13[[#This Row],[ID_IPs_associados]]="","",IFERROR(TRIM(INDEX(_xlfn.TEXTSPLIT(Tabela13[[#This Row],[ID_IPs_associados]],"|"),1,5)),""))</f>
        <v/>
      </c>
    </row>
    <row r="220" spans="1:34" ht="25" hidden="1" x14ac:dyDescent="0.35">
      <c r="A220" s="43" t="s">
        <v>372</v>
      </c>
      <c r="B220" s="44" t="s">
        <v>373</v>
      </c>
      <c r="C220" s="45"/>
      <c r="D220" s="44"/>
      <c r="E220" s="45">
        <v>234</v>
      </c>
      <c r="F220" s="44" t="s">
        <v>696</v>
      </c>
      <c r="G220" s="45" t="s">
        <v>41</v>
      </c>
      <c r="H220" s="45">
        <v>2021</v>
      </c>
      <c r="I220" s="45">
        <v>44</v>
      </c>
      <c r="J220" s="45">
        <v>2030</v>
      </c>
      <c r="K220" s="45">
        <v>50</v>
      </c>
      <c r="L220" s="45" t="s">
        <v>281</v>
      </c>
      <c r="M220" s="45" t="s">
        <v>119</v>
      </c>
      <c r="N220" s="45" t="s">
        <v>273</v>
      </c>
      <c r="O220" s="45" t="s">
        <v>274</v>
      </c>
      <c r="P220" s="45"/>
      <c r="Q220" s="47" t="s">
        <v>697</v>
      </c>
      <c r="R220" s="45" t="s">
        <v>479</v>
      </c>
      <c r="S220" s="47"/>
      <c r="T220" s="47"/>
      <c r="U220" s="45"/>
      <c r="V220" s="45"/>
      <c r="W220" s="45"/>
      <c r="X220" s="45"/>
      <c r="Y220" s="45"/>
      <c r="Z220" s="45"/>
      <c r="AA220" s="44"/>
      <c r="AB220" s="44"/>
      <c r="AC220" s="48"/>
      <c r="AD220" s="48" t="str">
        <f>IF(Tabela13[[#This Row],[ID_IPs_associados]]="","",IFERROR(TRIM(INDEX(_xlfn.TEXTSPLIT(Tabela13[[#This Row],[ID_IPs_associados]],"|"),1,1)),""))</f>
        <v/>
      </c>
      <c r="AE220" s="48" t="str">
        <f>IF(Tabela13[[#This Row],[ID_IPs_associados]]="","",IFERROR(TRIM(INDEX(_xlfn.TEXTSPLIT(Tabela13[[#This Row],[ID_IPs_associados]],"|"),1,2)),""))</f>
        <v/>
      </c>
      <c r="AF220" s="48" t="str">
        <f>IF(Tabela13[[#This Row],[ID_IPs_associados]]="","",IFERROR(TRIM(INDEX(_xlfn.TEXTSPLIT(Tabela13[[#This Row],[ID_IPs_associados]],"|"),1,3)),""))</f>
        <v/>
      </c>
      <c r="AG220" s="48" t="str">
        <f>IF(Tabela13[[#This Row],[ID_IPs_associados]]="","",IFERROR(TRIM(INDEX(_xlfn.TEXTSPLIT(Tabela13[[#This Row],[ID_IPs_associados]],"|"),1,4)),""))</f>
        <v/>
      </c>
      <c r="AH220" s="48" t="str">
        <f>IF(Tabela13[[#This Row],[ID_IPs_associados]]="","",IFERROR(TRIM(INDEX(_xlfn.TEXTSPLIT(Tabela13[[#This Row],[ID_IPs_associados]],"|"),1,5)),""))</f>
        <v/>
      </c>
    </row>
    <row r="221" spans="1:34" ht="37.5" hidden="1" x14ac:dyDescent="0.35">
      <c r="A221" s="43" t="s">
        <v>372</v>
      </c>
      <c r="B221" s="44" t="s">
        <v>373</v>
      </c>
      <c r="C221" s="45"/>
      <c r="D221" s="44"/>
      <c r="E221" s="45">
        <v>235</v>
      </c>
      <c r="F221" s="44" t="s">
        <v>698</v>
      </c>
      <c r="G221" s="45" t="s">
        <v>415</v>
      </c>
      <c r="H221" s="45">
        <v>2021</v>
      </c>
      <c r="I221" s="45">
        <v>0</v>
      </c>
      <c r="J221" s="45">
        <v>2025</v>
      </c>
      <c r="K221" s="45">
        <v>200</v>
      </c>
      <c r="L221" s="45" t="s">
        <v>82</v>
      </c>
      <c r="M221" s="45" t="s">
        <v>83</v>
      </c>
      <c r="N221" s="45" t="s">
        <v>273</v>
      </c>
      <c r="O221" s="45" t="s">
        <v>274</v>
      </c>
      <c r="P221" s="45"/>
      <c r="Q221" s="47" t="s">
        <v>275</v>
      </c>
      <c r="R221" s="45" t="s">
        <v>376</v>
      </c>
      <c r="S221" s="47"/>
      <c r="T221" s="47"/>
      <c r="U221" s="45"/>
      <c r="V221" s="45"/>
      <c r="W221" s="45"/>
      <c r="X221" s="45"/>
      <c r="Y221" s="45"/>
      <c r="Z221" s="45"/>
      <c r="AC221" s="48"/>
      <c r="AD221" s="48" t="str">
        <f>IF(Tabela13[[#This Row],[ID_IPs_associados]]="","",IFERROR(TRIM(INDEX(_xlfn.TEXTSPLIT(Tabela13[[#This Row],[ID_IPs_associados]],"|"),1,1)),""))</f>
        <v/>
      </c>
      <c r="AE221" s="48" t="str">
        <f>IF(Tabela13[[#This Row],[ID_IPs_associados]]="","",IFERROR(TRIM(INDEX(_xlfn.TEXTSPLIT(Tabela13[[#This Row],[ID_IPs_associados]],"|"),1,2)),""))</f>
        <v/>
      </c>
      <c r="AF221" s="48" t="str">
        <f>IF(Tabela13[[#This Row],[ID_IPs_associados]]="","",IFERROR(TRIM(INDEX(_xlfn.TEXTSPLIT(Tabela13[[#This Row],[ID_IPs_associados]],"|"),1,3)),""))</f>
        <v/>
      </c>
      <c r="AG221" s="48" t="str">
        <f>IF(Tabela13[[#This Row],[ID_IPs_associados]]="","",IFERROR(TRIM(INDEX(_xlfn.TEXTSPLIT(Tabela13[[#This Row],[ID_IPs_associados]],"|"),1,4)),""))</f>
        <v/>
      </c>
      <c r="AH221" s="48" t="str">
        <f>IF(Tabela13[[#This Row],[ID_IPs_associados]]="","",IFERROR(TRIM(INDEX(_xlfn.TEXTSPLIT(Tabela13[[#This Row],[ID_IPs_associados]],"|"),1,5)),""))</f>
        <v/>
      </c>
    </row>
    <row r="222" spans="1:34" ht="37.5" hidden="1" x14ac:dyDescent="0.35">
      <c r="A222" s="43" t="s">
        <v>372</v>
      </c>
      <c r="B222" s="44" t="s">
        <v>373</v>
      </c>
      <c r="C222" s="45"/>
      <c r="D222" s="44"/>
      <c r="E222" s="45">
        <v>236</v>
      </c>
      <c r="F222" s="44" t="s">
        <v>699</v>
      </c>
      <c r="G222" s="45" t="s">
        <v>41</v>
      </c>
      <c r="H222" s="45">
        <v>2019</v>
      </c>
      <c r="I222" s="45">
        <v>7.0000000000000007E-2</v>
      </c>
      <c r="J222" s="45">
        <v>2030</v>
      </c>
      <c r="K222" s="45">
        <v>1.25</v>
      </c>
      <c r="L222" s="45" t="s">
        <v>61</v>
      </c>
      <c r="M222" s="45" t="s">
        <v>62</v>
      </c>
      <c r="N222" s="45" t="s">
        <v>273</v>
      </c>
      <c r="O222" s="45" t="s">
        <v>274</v>
      </c>
      <c r="P222" s="45"/>
      <c r="Q222" s="44" t="s">
        <v>700</v>
      </c>
      <c r="R222" s="45"/>
      <c r="S222" s="47"/>
      <c r="T222" s="47"/>
      <c r="U222" s="45"/>
      <c r="V222" s="60"/>
      <c r="W222" s="45"/>
      <c r="X222" s="45"/>
      <c r="Y222" s="45"/>
      <c r="Z222" s="45"/>
      <c r="AC222" s="48"/>
      <c r="AD222" s="48" t="str">
        <f>IF(Tabela13[[#This Row],[ID_IPs_associados]]="","",IFERROR(TRIM(INDEX(_xlfn.TEXTSPLIT(Tabela13[[#This Row],[ID_IPs_associados]],"|"),1,1)),""))</f>
        <v/>
      </c>
      <c r="AE222" s="48" t="str">
        <f>IF(Tabela13[[#This Row],[ID_IPs_associados]]="","",IFERROR(TRIM(INDEX(_xlfn.TEXTSPLIT(Tabela13[[#This Row],[ID_IPs_associados]],"|"),1,2)),""))</f>
        <v/>
      </c>
      <c r="AF222" s="48" t="str">
        <f>IF(Tabela13[[#This Row],[ID_IPs_associados]]="","",IFERROR(TRIM(INDEX(_xlfn.TEXTSPLIT(Tabela13[[#This Row],[ID_IPs_associados]],"|"),1,3)),""))</f>
        <v/>
      </c>
      <c r="AG222" s="48" t="str">
        <f>IF(Tabela13[[#This Row],[ID_IPs_associados]]="","",IFERROR(TRIM(INDEX(_xlfn.TEXTSPLIT(Tabela13[[#This Row],[ID_IPs_associados]],"|"),1,4)),""))</f>
        <v/>
      </c>
      <c r="AH222" s="48" t="str">
        <f>IF(Tabela13[[#This Row],[ID_IPs_associados]]="","",IFERROR(TRIM(INDEX(_xlfn.TEXTSPLIT(Tabela13[[#This Row],[ID_IPs_associados]],"|"),1,5)),""))</f>
        <v/>
      </c>
    </row>
    <row r="223" spans="1:34" ht="37.5" hidden="1" x14ac:dyDescent="0.35">
      <c r="A223" s="43" t="s">
        <v>372</v>
      </c>
      <c r="B223" s="44" t="s">
        <v>373</v>
      </c>
      <c r="C223" s="45"/>
      <c r="D223" s="44"/>
      <c r="E223" s="45">
        <v>237</v>
      </c>
      <c r="F223" s="44" t="s">
        <v>701</v>
      </c>
      <c r="G223" s="45" t="s">
        <v>41</v>
      </c>
      <c r="H223" s="45">
        <v>2019</v>
      </c>
      <c r="I223" s="45">
        <v>0.74</v>
      </c>
      <c r="J223" s="45">
        <v>2030</v>
      </c>
      <c r="K223" s="45">
        <v>1.75</v>
      </c>
      <c r="L223" s="45" t="s">
        <v>61</v>
      </c>
      <c r="M223" s="45" t="s">
        <v>62</v>
      </c>
      <c r="N223" s="45" t="s">
        <v>273</v>
      </c>
      <c r="O223" s="45" t="s">
        <v>274</v>
      </c>
      <c r="P223" s="45"/>
      <c r="Q223" s="44" t="s">
        <v>702</v>
      </c>
      <c r="R223" s="45"/>
      <c r="S223" s="47"/>
      <c r="T223" s="47"/>
      <c r="U223" s="45"/>
      <c r="V223" s="45"/>
      <c r="W223" s="45"/>
      <c r="X223" s="45"/>
      <c r="Y223" s="45"/>
      <c r="Z223" s="45"/>
      <c r="AA223" s="44"/>
      <c r="AB223" s="52"/>
      <c r="AC223" s="48"/>
      <c r="AD223" s="48" t="str">
        <f>IF(Tabela13[[#This Row],[ID_IPs_associados]]="","",IFERROR(TRIM(INDEX(_xlfn.TEXTSPLIT(Tabela13[[#This Row],[ID_IPs_associados]],"|"),1,1)),""))</f>
        <v/>
      </c>
      <c r="AE223" s="48" t="str">
        <f>IF(Tabela13[[#This Row],[ID_IPs_associados]]="","",IFERROR(TRIM(INDEX(_xlfn.TEXTSPLIT(Tabela13[[#This Row],[ID_IPs_associados]],"|"),1,2)),""))</f>
        <v/>
      </c>
      <c r="AF223" s="48" t="str">
        <f>IF(Tabela13[[#This Row],[ID_IPs_associados]]="","",IFERROR(TRIM(INDEX(_xlfn.TEXTSPLIT(Tabela13[[#This Row],[ID_IPs_associados]],"|"),1,3)),""))</f>
        <v/>
      </c>
      <c r="AG223" s="48" t="str">
        <f>IF(Tabela13[[#This Row],[ID_IPs_associados]]="","",IFERROR(TRIM(INDEX(_xlfn.TEXTSPLIT(Tabela13[[#This Row],[ID_IPs_associados]],"|"),1,4)),""))</f>
        <v/>
      </c>
      <c r="AH223" s="48" t="str">
        <f>IF(Tabela13[[#This Row],[ID_IPs_associados]]="","",IFERROR(TRIM(INDEX(_xlfn.TEXTSPLIT(Tabela13[[#This Row],[ID_IPs_associados]],"|"),1,5)),""))</f>
        <v/>
      </c>
    </row>
    <row r="224" spans="1:34" ht="37.5" hidden="1" x14ac:dyDescent="0.35">
      <c r="A224" s="43" t="s">
        <v>372</v>
      </c>
      <c r="B224" s="44" t="s">
        <v>373</v>
      </c>
      <c r="C224" s="45"/>
      <c r="D224" s="44"/>
      <c r="E224" s="45">
        <v>238</v>
      </c>
      <c r="F224" s="44" t="s">
        <v>703</v>
      </c>
      <c r="G224" s="45" t="s">
        <v>101</v>
      </c>
      <c r="H224" s="45">
        <v>2021</v>
      </c>
      <c r="I224" s="45">
        <v>0</v>
      </c>
      <c r="J224" s="45">
        <v>2025</v>
      </c>
      <c r="K224" s="49">
        <v>15000</v>
      </c>
      <c r="L224" s="45" t="s">
        <v>551</v>
      </c>
      <c r="M224" s="45" t="s">
        <v>69</v>
      </c>
      <c r="N224" s="45" t="s">
        <v>273</v>
      </c>
      <c r="O224" s="45" t="s">
        <v>274</v>
      </c>
      <c r="P224" s="45"/>
      <c r="Q224" s="44" t="s">
        <v>275</v>
      </c>
      <c r="R224" s="45"/>
      <c r="S224" s="47"/>
      <c r="T224" s="47"/>
      <c r="U224" s="45"/>
      <c r="V224" s="45"/>
      <c r="W224" s="45"/>
      <c r="X224" s="45"/>
      <c r="Y224" s="45"/>
      <c r="Z224" s="45"/>
      <c r="AA224" s="44"/>
      <c r="AB224" s="44"/>
      <c r="AC224" s="48"/>
      <c r="AD224" s="48" t="str">
        <f>IF(Tabela13[[#This Row],[ID_IPs_associados]]="","",IFERROR(TRIM(INDEX(_xlfn.TEXTSPLIT(Tabela13[[#This Row],[ID_IPs_associados]],"|"),1,1)),""))</f>
        <v/>
      </c>
      <c r="AE224" s="48" t="str">
        <f>IF(Tabela13[[#This Row],[ID_IPs_associados]]="","",IFERROR(TRIM(INDEX(_xlfn.TEXTSPLIT(Tabela13[[#This Row],[ID_IPs_associados]],"|"),1,2)),""))</f>
        <v/>
      </c>
      <c r="AF224" s="48" t="str">
        <f>IF(Tabela13[[#This Row],[ID_IPs_associados]]="","",IFERROR(TRIM(INDEX(_xlfn.TEXTSPLIT(Tabela13[[#This Row],[ID_IPs_associados]],"|"),1,3)),""))</f>
        <v/>
      </c>
      <c r="AG224" s="48" t="str">
        <f>IF(Tabela13[[#This Row],[ID_IPs_associados]]="","",IFERROR(TRIM(INDEX(_xlfn.TEXTSPLIT(Tabela13[[#This Row],[ID_IPs_associados]],"|"),1,4)),""))</f>
        <v/>
      </c>
      <c r="AH224" s="48" t="str">
        <f>IF(Tabela13[[#This Row],[ID_IPs_associados]]="","",IFERROR(TRIM(INDEX(_xlfn.TEXTSPLIT(Tabela13[[#This Row],[ID_IPs_associados]],"|"),1,5)),""))</f>
        <v/>
      </c>
    </row>
    <row r="225" spans="1:34" ht="37.5" hidden="1" x14ac:dyDescent="0.35">
      <c r="A225" s="43" t="s">
        <v>372</v>
      </c>
      <c r="B225" s="44" t="s">
        <v>373</v>
      </c>
      <c r="C225" s="45"/>
      <c r="D225" s="44"/>
      <c r="E225" s="45">
        <v>239</v>
      </c>
      <c r="F225" s="44" t="s">
        <v>704</v>
      </c>
      <c r="G225" s="45" t="s">
        <v>41</v>
      </c>
      <c r="H225" s="45">
        <v>2022</v>
      </c>
      <c r="I225" s="45">
        <v>30</v>
      </c>
      <c r="J225" s="45">
        <v>2030</v>
      </c>
      <c r="K225" s="45">
        <v>40</v>
      </c>
      <c r="L225" s="45" t="s">
        <v>61</v>
      </c>
      <c r="M225" s="45" t="s">
        <v>69</v>
      </c>
      <c r="N225" s="45" t="s">
        <v>273</v>
      </c>
      <c r="O225" s="45" t="s">
        <v>274</v>
      </c>
      <c r="P225" s="45"/>
      <c r="Q225" s="47" t="s">
        <v>705</v>
      </c>
      <c r="R225" s="45"/>
      <c r="S225" s="47"/>
      <c r="T225" s="47"/>
      <c r="U225" s="45"/>
      <c r="V225" s="45"/>
      <c r="W225" s="45"/>
      <c r="X225" s="45"/>
      <c r="Y225" s="45"/>
      <c r="Z225" s="45"/>
      <c r="AA225" s="44"/>
      <c r="AB225" s="53"/>
      <c r="AC225" s="48"/>
      <c r="AD225" s="48" t="str">
        <f>IF(Tabela13[[#This Row],[ID_IPs_associados]]="","",IFERROR(TRIM(INDEX(_xlfn.TEXTSPLIT(Tabela13[[#This Row],[ID_IPs_associados]],"|"),1,1)),""))</f>
        <v/>
      </c>
      <c r="AE225" s="48" t="str">
        <f>IF(Tabela13[[#This Row],[ID_IPs_associados]]="","",IFERROR(TRIM(INDEX(_xlfn.TEXTSPLIT(Tabela13[[#This Row],[ID_IPs_associados]],"|"),1,2)),""))</f>
        <v/>
      </c>
      <c r="AF225" s="48" t="str">
        <f>IF(Tabela13[[#This Row],[ID_IPs_associados]]="","",IFERROR(TRIM(INDEX(_xlfn.TEXTSPLIT(Tabela13[[#This Row],[ID_IPs_associados]],"|"),1,3)),""))</f>
        <v/>
      </c>
      <c r="AG225" s="48" t="str">
        <f>IF(Tabela13[[#This Row],[ID_IPs_associados]]="","",IFERROR(TRIM(INDEX(_xlfn.TEXTSPLIT(Tabela13[[#This Row],[ID_IPs_associados]],"|"),1,4)),""))</f>
        <v/>
      </c>
      <c r="AH225" s="48" t="str">
        <f>IF(Tabela13[[#This Row],[ID_IPs_associados]]="","",IFERROR(TRIM(INDEX(_xlfn.TEXTSPLIT(Tabela13[[#This Row],[ID_IPs_associados]],"|"),1,5)),""))</f>
        <v/>
      </c>
    </row>
    <row r="226" spans="1:34" ht="37.5" hidden="1" x14ac:dyDescent="0.35">
      <c r="A226" s="43" t="s">
        <v>372</v>
      </c>
      <c r="B226" s="44" t="s">
        <v>373</v>
      </c>
      <c r="C226" s="45"/>
      <c r="D226" s="44"/>
      <c r="E226" s="45">
        <v>240</v>
      </c>
      <c r="F226" s="44" t="s">
        <v>706</v>
      </c>
      <c r="G226" s="45" t="s">
        <v>41</v>
      </c>
      <c r="H226" s="45" t="s">
        <v>126</v>
      </c>
      <c r="I226" s="45" t="s">
        <v>126</v>
      </c>
      <c r="J226" s="45">
        <v>2026</v>
      </c>
      <c r="K226" s="45">
        <v>100</v>
      </c>
      <c r="L226" s="45" t="s">
        <v>32</v>
      </c>
      <c r="M226" s="45" t="s">
        <v>188</v>
      </c>
      <c r="N226" s="45" t="s">
        <v>273</v>
      </c>
      <c r="O226" s="45" t="s">
        <v>274</v>
      </c>
      <c r="P226" s="45"/>
      <c r="Q226" s="44" t="s">
        <v>275</v>
      </c>
      <c r="R226" s="45"/>
      <c r="S226" s="47"/>
      <c r="T226" s="47"/>
      <c r="U226" s="45"/>
      <c r="V226" s="45"/>
      <c r="W226" s="45"/>
      <c r="X226" s="45"/>
      <c r="Y226" s="45"/>
      <c r="Z226" s="45"/>
      <c r="AA226" s="44"/>
      <c r="AB226" s="44"/>
      <c r="AC226" s="48"/>
      <c r="AD226" s="48" t="str">
        <f>IF(Tabela13[[#This Row],[ID_IPs_associados]]="","",IFERROR(TRIM(INDEX(_xlfn.TEXTSPLIT(Tabela13[[#This Row],[ID_IPs_associados]],"|"),1,1)),""))</f>
        <v/>
      </c>
      <c r="AE226" s="48" t="str">
        <f>IF(Tabela13[[#This Row],[ID_IPs_associados]]="","",IFERROR(TRIM(INDEX(_xlfn.TEXTSPLIT(Tabela13[[#This Row],[ID_IPs_associados]],"|"),1,2)),""))</f>
        <v/>
      </c>
      <c r="AF226" s="48" t="str">
        <f>IF(Tabela13[[#This Row],[ID_IPs_associados]]="","",IFERROR(TRIM(INDEX(_xlfn.TEXTSPLIT(Tabela13[[#This Row],[ID_IPs_associados]],"|"),1,3)),""))</f>
        <v/>
      </c>
      <c r="AG226" s="48" t="str">
        <f>IF(Tabela13[[#This Row],[ID_IPs_associados]]="","",IFERROR(TRIM(INDEX(_xlfn.TEXTSPLIT(Tabela13[[#This Row],[ID_IPs_associados]],"|"),1,4)),""))</f>
        <v/>
      </c>
      <c r="AH226" s="48" t="str">
        <f>IF(Tabela13[[#This Row],[ID_IPs_associados]]="","",IFERROR(TRIM(INDEX(_xlfn.TEXTSPLIT(Tabela13[[#This Row],[ID_IPs_associados]],"|"),1,5)),""))</f>
        <v/>
      </c>
    </row>
    <row r="227" spans="1:34" ht="37.5" hidden="1" x14ac:dyDescent="0.35">
      <c r="A227" s="43" t="s">
        <v>372</v>
      </c>
      <c r="B227" s="44" t="s">
        <v>373</v>
      </c>
      <c r="C227" s="45"/>
      <c r="D227" s="44"/>
      <c r="E227" s="45">
        <v>241</v>
      </c>
      <c r="F227" s="44" t="s">
        <v>707</v>
      </c>
      <c r="G227" s="45" t="s">
        <v>41</v>
      </c>
      <c r="H227" s="45" t="s">
        <v>126</v>
      </c>
      <c r="I227" s="45" t="s">
        <v>126</v>
      </c>
      <c r="J227" s="45">
        <v>2026</v>
      </c>
      <c r="K227" s="45">
        <v>100</v>
      </c>
      <c r="L227" s="45" t="s">
        <v>32</v>
      </c>
      <c r="M227" s="45" t="s">
        <v>188</v>
      </c>
      <c r="N227" s="45" t="s">
        <v>273</v>
      </c>
      <c r="O227" s="45" t="s">
        <v>274</v>
      </c>
      <c r="P227" s="45"/>
      <c r="Q227" s="44" t="s">
        <v>275</v>
      </c>
      <c r="R227" s="45"/>
      <c r="S227" s="47"/>
      <c r="T227" s="47"/>
      <c r="U227" s="45"/>
      <c r="V227" s="45"/>
      <c r="W227" s="45"/>
      <c r="X227" s="45"/>
      <c r="Y227" s="45"/>
      <c r="Z227" s="45"/>
      <c r="AA227" s="44"/>
      <c r="AB227" s="44"/>
      <c r="AC227" s="48"/>
      <c r="AD227" s="48" t="str">
        <f>IF(Tabela13[[#This Row],[ID_IPs_associados]]="","",IFERROR(TRIM(INDEX(_xlfn.TEXTSPLIT(Tabela13[[#This Row],[ID_IPs_associados]],"|"),1,1)),""))</f>
        <v/>
      </c>
      <c r="AE227" s="48" t="str">
        <f>IF(Tabela13[[#This Row],[ID_IPs_associados]]="","",IFERROR(TRIM(INDEX(_xlfn.TEXTSPLIT(Tabela13[[#This Row],[ID_IPs_associados]],"|"),1,2)),""))</f>
        <v/>
      </c>
      <c r="AF227" s="48" t="str">
        <f>IF(Tabela13[[#This Row],[ID_IPs_associados]]="","",IFERROR(TRIM(INDEX(_xlfn.TEXTSPLIT(Tabela13[[#This Row],[ID_IPs_associados]],"|"),1,3)),""))</f>
        <v/>
      </c>
      <c r="AG227" s="48" t="str">
        <f>IF(Tabela13[[#This Row],[ID_IPs_associados]]="","",IFERROR(TRIM(INDEX(_xlfn.TEXTSPLIT(Tabela13[[#This Row],[ID_IPs_associados]],"|"),1,4)),""))</f>
        <v/>
      </c>
      <c r="AH227" s="48" t="str">
        <f>IF(Tabela13[[#This Row],[ID_IPs_associados]]="","",IFERROR(TRIM(INDEX(_xlfn.TEXTSPLIT(Tabela13[[#This Row],[ID_IPs_associados]],"|"),1,5)),""))</f>
        <v/>
      </c>
    </row>
    <row r="228" spans="1:34" ht="50" hidden="1" x14ac:dyDescent="0.35">
      <c r="A228" s="43" t="s">
        <v>372</v>
      </c>
      <c r="B228" s="44" t="s">
        <v>373</v>
      </c>
      <c r="C228" s="45"/>
      <c r="D228" s="44"/>
      <c r="E228" s="45">
        <v>242</v>
      </c>
      <c r="F228" s="65" t="s">
        <v>708</v>
      </c>
      <c r="G228" s="45" t="s">
        <v>41</v>
      </c>
      <c r="H228" s="45" t="s">
        <v>126</v>
      </c>
      <c r="I228" s="45" t="s">
        <v>126</v>
      </c>
      <c r="J228" s="45">
        <v>2025</v>
      </c>
      <c r="K228" s="45">
        <v>95</v>
      </c>
      <c r="L228" s="45" t="s">
        <v>281</v>
      </c>
      <c r="M228" s="45" t="s">
        <v>119</v>
      </c>
      <c r="N228" s="45" t="s">
        <v>273</v>
      </c>
      <c r="O228" s="45" t="s">
        <v>274</v>
      </c>
      <c r="P228" s="45"/>
      <c r="Q228" s="44" t="s">
        <v>275</v>
      </c>
      <c r="R228" s="45"/>
      <c r="S228" s="47"/>
      <c r="T228" s="47"/>
      <c r="U228" s="45"/>
      <c r="V228" s="45"/>
      <c r="W228" s="45"/>
      <c r="X228" s="45"/>
      <c r="Y228" s="45"/>
      <c r="Z228" s="45"/>
      <c r="AA228" s="44"/>
      <c r="AB228" s="44"/>
      <c r="AC228" s="48"/>
      <c r="AD228" s="48" t="str">
        <f>IF(Tabela13[[#This Row],[ID_IPs_associados]]="","",IFERROR(TRIM(INDEX(_xlfn.TEXTSPLIT(Tabela13[[#This Row],[ID_IPs_associados]],"|"),1,1)),""))</f>
        <v/>
      </c>
      <c r="AE228" s="48" t="str">
        <f>IF(Tabela13[[#This Row],[ID_IPs_associados]]="","",IFERROR(TRIM(INDEX(_xlfn.TEXTSPLIT(Tabela13[[#This Row],[ID_IPs_associados]],"|"),1,2)),""))</f>
        <v/>
      </c>
      <c r="AF228" s="48" t="str">
        <f>IF(Tabela13[[#This Row],[ID_IPs_associados]]="","",IFERROR(TRIM(INDEX(_xlfn.TEXTSPLIT(Tabela13[[#This Row],[ID_IPs_associados]],"|"),1,3)),""))</f>
        <v/>
      </c>
      <c r="AG228" s="48" t="str">
        <f>IF(Tabela13[[#This Row],[ID_IPs_associados]]="","",IFERROR(TRIM(INDEX(_xlfn.TEXTSPLIT(Tabela13[[#This Row],[ID_IPs_associados]],"|"),1,4)),""))</f>
        <v/>
      </c>
      <c r="AH228" s="48" t="str">
        <f>IF(Tabela13[[#This Row],[ID_IPs_associados]]="","",IFERROR(TRIM(INDEX(_xlfn.TEXTSPLIT(Tabela13[[#This Row],[ID_IPs_associados]],"|"),1,5)),""))</f>
        <v/>
      </c>
    </row>
    <row r="229" spans="1:34" ht="37.5" hidden="1" x14ac:dyDescent="0.35">
      <c r="A229" s="43" t="s">
        <v>372</v>
      </c>
      <c r="B229" s="44" t="s">
        <v>373</v>
      </c>
      <c r="C229" s="45"/>
      <c r="D229" s="44"/>
      <c r="E229" s="45">
        <v>243</v>
      </c>
      <c r="F229" s="65" t="s">
        <v>709</v>
      </c>
      <c r="G229" s="45" t="s">
        <v>101</v>
      </c>
      <c r="H229" s="45">
        <v>2021</v>
      </c>
      <c r="I229" s="45">
        <v>0</v>
      </c>
      <c r="J229" s="45">
        <v>2026</v>
      </c>
      <c r="K229" s="49">
        <v>20000000</v>
      </c>
      <c r="L229" s="45" t="s">
        <v>710</v>
      </c>
      <c r="M229" s="45" t="s">
        <v>44</v>
      </c>
      <c r="N229" s="45" t="s">
        <v>273</v>
      </c>
      <c r="O229" s="45" t="s">
        <v>274</v>
      </c>
      <c r="P229" s="45"/>
      <c r="Q229" s="44" t="s">
        <v>275</v>
      </c>
      <c r="R229" s="45"/>
      <c r="S229" s="47"/>
      <c r="T229" s="47"/>
      <c r="U229" s="45"/>
      <c r="V229" s="45"/>
      <c r="W229" s="45"/>
      <c r="X229" s="45"/>
      <c r="Y229" s="45"/>
      <c r="Z229" s="45"/>
      <c r="AA229" s="44"/>
      <c r="AB229" s="44"/>
      <c r="AC229" s="48"/>
      <c r="AD229" s="48" t="str">
        <f>IF(Tabela13[[#This Row],[ID_IPs_associados]]="","",IFERROR(TRIM(INDEX(_xlfn.TEXTSPLIT(Tabela13[[#This Row],[ID_IPs_associados]],"|"),1,1)),""))</f>
        <v/>
      </c>
      <c r="AE229" s="48" t="str">
        <f>IF(Tabela13[[#This Row],[ID_IPs_associados]]="","",IFERROR(TRIM(INDEX(_xlfn.TEXTSPLIT(Tabela13[[#This Row],[ID_IPs_associados]],"|"),1,2)),""))</f>
        <v/>
      </c>
      <c r="AF229" s="48" t="str">
        <f>IF(Tabela13[[#This Row],[ID_IPs_associados]]="","",IFERROR(TRIM(INDEX(_xlfn.TEXTSPLIT(Tabela13[[#This Row],[ID_IPs_associados]],"|"),1,3)),""))</f>
        <v/>
      </c>
      <c r="AG229" s="48" t="str">
        <f>IF(Tabela13[[#This Row],[ID_IPs_associados]]="","",IFERROR(TRIM(INDEX(_xlfn.TEXTSPLIT(Tabela13[[#This Row],[ID_IPs_associados]],"|"),1,4)),""))</f>
        <v/>
      </c>
      <c r="AH229" s="48" t="str">
        <f>IF(Tabela13[[#This Row],[ID_IPs_associados]]="","",IFERROR(TRIM(INDEX(_xlfn.TEXTSPLIT(Tabela13[[#This Row],[ID_IPs_associados]],"|"),1,5)),""))</f>
        <v/>
      </c>
    </row>
    <row r="230" spans="1:34" ht="37.5" hidden="1" x14ac:dyDescent="0.35">
      <c r="A230" s="43" t="s">
        <v>372</v>
      </c>
      <c r="B230" s="44" t="s">
        <v>373</v>
      </c>
      <c r="C230" s="45"/>
      <c r="D230" s="44"/>
      <c r="E230" s="45">
        <v>244</v>
      </c>
      <c r="F230" s="65" t="s">
        <v>711</v>
      </c>
      <c r="G230" s="45" t="s">
        <v>101</v>
      </c>
      <c r="H230" s="45">
        <v>2021</v>
      </c>
      <c r="I230" s="45">
        <v>0</v>
      </c>
      <c r="J230" s="45">
        <v>2026</v>
      </c>
      <c r="K230" s="49">
        <v>19500000</v>
      </c>
      <c r="L230" s="45" t="s">
        <v>710</v>
      </c>
      <c r="M230" s="45" t="s">
        <v>44</v>
      </c>
      <c r="N230" s="45" t="s">
        <v>273</v>
      </c>
      <c r="O230" s="45" t="s">
        <v>274</v>
      </c>
      <c r="P230" s="45"/>
      <c r="Q230" s="44" t="s">
        <v>275</v>
      </c>
      <c r="R230" s="45"/>
      <c r="S230" s="47"/>
      <c r="T230" s="47"/>
      <c r="U230" s="45"/>
      <c r="V230" s="45"/>
      <c r="W230" s="45"/>
      <c r="X230" s="45"/>
      <c r="Y230" s="45"/>
      <c r="Z230" s="45"/>
      <c r="AA230" s="44"/>
      <c r="AB230" s="44"/>
      <c r="AC230" s="48"/>
      <c r="AD230" s="48" t="str">
        <f>IF(Tabela13[[#This Row],[ID_IPs_associados]]="","",IFERROR(TRIM(INDEX(_xlfn.TEXTSPLIT(Tabela13[[#This Row],[ID_IPs_associados]],"|"),1,1)),""))</f>
        <v/>
      </c>
      <c r="AE230" s="48" t="str">
        <f>IF(Tabela13[[#This Row],[ID_IPs_associados]]="","",IFERROR(TRIM(INDEX(_xlfn.TEXTSPLIT(Tabela13[[#This Row],[ID_IPs_associados]],"|"),1,2)),""))</f>
        <v/>
      </c>
      <c r="AF230" s="48" t="str">
        <f>IF(Tabela13[[#This Row],[ID_IPs_associados]]="","",IFERROR(TRIM(INDEX(_xlfn.TEXTSPLIT(Tabela13[[#This Row],[ID_IPs_associados]],"|"),1,3)),""))</f>
        <v/>
      </c>
      <c r="AG230" s="48" t="str">
        <f>IF(Tabela13[[#This Row],[ID_IPs_associados]]="","",IFERROR(TRIM(INDEX(_xlfn.TEXTSPLIT(Tabela13[[#This Row],[ID_IPs_associados]],"|"),1,4)),""))</f>
        <v/>
      </c>
      <c r="AH230" s="48" t="str">
        <f>IF(Tabela13[[#This Row],[ID_IPs_associados]]="","",IFERROR(TRIM(INDEX(_xlfn.TEXTSPLIT(Tabela13[[#This Row],[ID_IPs_associados]],"|"),1,5)),""))</f>
        <v/>
      </c>
    </row>
    <row r="231" spans="1:34" ht="37.5" hidden="1" x14ac:dyDescent="0.35">
      <c r="A231" s="43" t="s">
        <v>372</v>
      </c>
      <c r="B231" s="44" t="s">
        <v>373</v>
      </c>
      <c r="C231" s="45"/>
      <c r="D231" s="44"/>
      <c r="E231" s="45">
        <v>245</v>
      </c>
      <c r="F231" s="44" t="s">
        <v>712</v>
      </c>
      <c r="G231" s="45" t="s">
        <v>101</v>
      </c>
      <c r="H231" s="45">
        <v>2021</v>
      </c>
      <c r="I231" s="45">
        <v>0</v>
      </c>
      <c r="J231" s="45">
        <v>2026</v>
      </c>
      <c r="K231" s="49">
        <v>59500</v>
      </c>
      <c r="L231" s="45" t="s">
        <v>710</v>
      </c>
      <c r="M231" s="45" t="s">
        <v>44</v>
      </c>
      <c r="N231" s="45" t="s">
        <v>273</v>
      </c>
      <c r="O231" s="45" t="s">
        <v>274</v>
      </c>
      <c r="P231" s="45"/>
      <c r="Q231" s="44" t="s">
        <v>275</v>
      </c>
      <c r="R231" s="45"/>
      <c r="S231" s="47"/>
      <c r="T231" s="47"/>
      <c r="U231" s="45"/>
      <c r="V231" s="45"/>
      <c r="W231" s="45"/>
      <c r="X231" s="45"/>
      <c r="Y231" s="45"/>
      <c r="Z231" s="45"/>
      <c r="AA231" s="44"/>
      <c r="AB231" s="44"/>
      <c r="AC231" s="48"/>
      <c r="AD231" s="48" t="str">
        <f>IF(Tabela13[[#This Row],[ID_IPs_associados]]="","",IFERROR(TRIM(INDEX(_xlfn.TEXTSPLIT(Tabela13[[#This Row],[ID_IPs_associados]],"|"),1,1)),""))</f>
        <v/>
      </c>
      <c r="AE231" s="48" t="str">
        <f>IF(Tabela13[[#This Row],[ID_IPs_associados]]="","",IFERROR(TRIM(INDEX(_xlfn.TEXTSPLIT(Tabela13[[#This Row],[ID_IPs_associados]],"|"),1,2)),""))</f>
        <v/>
      </c>
      <c r="AF231" s="48" t="str">
        <f>IF(Tabela13[[#This Row],[ID_IPs_associados]]="","",IFERROR(TRIM(INDEX(_xlfn.TEXTSPLIT(Tabela13[[#This Row],[ID_IPs_associados]],"|"),1,3)),""))</f>
        <v/>
      </c>
      <c r="AG231" s="48" t="str">
        <f>IF(Tabela13[[#This Row],[ID_IPs_associados]]="","",IFERROR(TRIM(INDEX(_xlfn.TEXTSPLIT(Tabela13[[#This Row],[ID_IPs_associados]],"|"),1,4)),""))</f>
        <v/>
      </c>
      <c r="AH231" s="48" t="str">
        <f>IF(Tabela13[[#This Row],[ID_IPs_associados]]="","",IFERROR(TRIM(INDEX(_xlfn.TEXTSPLIT(Tabela13[[#This Row],[ID_IPs_associados]],"|"),1,5)),""))</f>
        <v/>
      </c>
    </row>
    <row r="232" spans="1:34" ht="37.5" hidden="1" x14ac:dyDescent="0.35">
      <c r="A232" s="43" t="s">
        <v>372</v>
      </c>
      <c r="B232" s="44" t="s">
        <v>373</v>
      </c>
      <c r="C232" s="45"/>
      <c r="D232" s="44"/>
      <c r="E232" s="45">
        <v>246</v>
      </c>
      <c r="F232" s="44" t="s">
        <v>713</v>
      </c>
      <c r="G232" s="45" t="s">
        <v>81</v>
      </c>
      <c r="H232" s="45">
        <v>2021</v>
      </c>
      <c r="I232" s="45" t="s">
        <v>126</v>
      </c>
      <c r="J232" s="45">
        <v>2025</v>
      </c>
      <c r="K232" s="45">
        <v>200</v>
      </c>
      <c r="L232" s="45" t="s">
        <v>159</v>
      </c>
      <c r="M232" s="45" t="s">
        <v>83</v>
      </c>
      <c r="N232" s="45" t="s">
        <v>273</v>
      </c>
      <c r="O232" s="45" t="s">
        <v>274</v>
      </c>
      <c r="P232" s="45"/>
      <c r="Q232" s="47" t="s">
        <v>275</v>
      </c>
      <c r="R232" s="45"/>
      <c r="S232" s="47"/>
      <c r="T232" s="47"/>
      <c r="U232" s="45"/>
      <c r="V232" s="45"/>
      <c r="W232" s="45"/>
      <c r="X232" s="45"/>
      <c r="Y232" s="45"/>
      <c r="Z232" s="45"/>
      <c r="AA232" s="44"/>
      <c r="AB232" s="44"/>
      <c r="AC232" s="48"/>
      <c r="AD232" s="48" t="str">
        <f>IF(Tabela13[[#This Row],[ID_IPs_associados]]="","",IFERROR(TRIM(INDEX(_xlfn.TEXTSPLIT(Tabela13[[#This Row],[ID_IPs_associados]],"|"),1,1)),""))</f>
        <v/>
      </c>
      <c r="AE232" s="48" t="str">
        <f>IF(Tabela13[[#This Row],[ID_IPs_associados]]="","",IFERROR(TRIM(INDEX(_xlfn.TEXTSPLIT(Tabela13[[#This Row],[ID_IPs_associados]],"|"),1,2)),""))</f>
        <v/>
      </c>
      <c r="AF232" s="48" t="str">
        <f>IF(Tabela13[[#This Row],[ID_IPs_associados]]="","",IFERROR(TRIM(INDEX(_xlfn.TEXTSPLIT(Tabela13[[#This Row],[ID_IPs_associados]],"|"),1,3)),""))</f>
        <v/>
      </c>
      <c r="AG232" s="48" t="str">
        <f>IF(Tabela13[[#This Row],[ID_IPs_associados]]="","",IFERROR(TRIM(INDEX(_xlfn.TEXTSPLIT(Tabela13[[#This Row],[ID_IPs_associados]],"|"),1,4)),""))</f>
        <v/>
      </c>
      <c r="AH232" s="48" t="str">
        <f>IF(Tabela13[[#This Row],[ID_IPs_associados]]="","",IFERROR(TRIM(INDEX(_xlfn.TEXTSPLIT(Tabela13[[#This Row],[ID_IPs_associados]],"|"),1,5)),""))</f>
        <v/>
      </c>
    </row>
    <row r="233" spans="1:34" ht="37.5" hidden="1" x14ac:dyDescent="0.35">
      <c r="A233" s="43" t="s">
        <v>372</v>
      </c>
      <c r="B233" s="44" t="s">
        <v>373</v>
      </c>
      <c r="C233" s="45"/>
      <c r="D233" s="44"/>
      <c r="E233" s="45">
        <v>247</v>
      </c>
      <c r="F233" s="44" t="s">
        <v>714</v>
      </c>
      <c r="G233" s="45" t="s">
        <v>715</v>
      </c>
      <c r="H233" s="45">
        <v>2021</v>
      </c>
      <c r="I233" s="45" t="s">
        <v>126</v>
      </c>
      <c r="J233" s="45">
        <v>2025</v>
      </c>
      <c r="K233" s="45">
        <v>150</v>
      </c>
      <c r="L233" s="45" t="s">
        <v>159</v>
      </c>
      <c r="M233" s="45" t="s">
        <v>421</v>
      </c>
      <c r="N233" s="45" t="s">
        <v>273</v>
      </c>
      <c r="O233" s="45" t="s">
        <v>274</v>
      </c>
      <c r="P233" s="45"/>
      <c r="Q233" s="47" t="s">
        <v>275</v>
      </c>
      <c r="R233" s="45"/>
      <c r="S233" s="47"/>
      <c r="T233" s="47"/>
      <c r="U233" s="45"/>
      <c r="V233" s="45"/>
      <c r="W233" s="45"/>
      <c r="X233" s="45"/>
      <c r="Y233" s="45"/>
      <c r="Z233" s="45"/>
      <c r="AA233" s="44"/>
      <c r="AB233" s="44"/>
      <c r="AC233" s="48"/>
      <c r="AD233" s="48" t="str">
        <f>IF(Tabela13[[#This Row],[ID_IPs_associados]]="","",IFERROR(TRIM(INDEX(_xlfn.TEXTSPLIT(Tabela13[[#This Row],[ID_IPs_associados]],"|"),1,1)),""))</f>
        <v/>
      </c>
      <c r="AE233" s="48" t="str">
        <f>IF(Tabela13[[#This Row],[ID_IPs_associados]]="","",IFERROR(TRIM(INDEX(_xlfn.TEXTSPLIT(Tabela13[[#This Row],[ID_IPs_associados]],"|"),1,2)),""))</f>
        <v/>
      </c>
      <c r="AF233" s="48" t="str">
        <f>IF(Tabela13[[#This Row],[ID_IPs_associados]]="","",IFERROR(TRIM(INDEX(_xlfn.TEXTSPLIT(Tabela13[[#This Row],[ID_IPs_associados]],"|"),1,3)),""))</f>
        <v/>
      </c>
      <c r="AG233" s="48" t="str">
        <f>IF(Tabela13[[#This Row],[ID_IPs_associados]]="","",IFERROR(TRIM(INDEX(_xlfn.TEXTSPLIT(Tabela13[[#This Row],[ID_IPs_associados]],"|"),1,4)),""))</f>
        <v/>
      </c>
      <c r="AH233" s="48" t="str">
        <f>IF(Tabela13[[#This Row],[ID_IPs_associados]]="","",IFERROR(TRIM(INDEX(_xlfn.TEXTSPLIT(Tabela13[[#This Row],[ID_IPs_associados]],"|"),1,5)),""))</f>
        <v/>
      </c>
    </row>
    <row r="234" spans="1:34" ht="37.5" hidden="1" x14ac:dyDescent="0.35">
      <c r="A234" s="43" t="s">
        <v>372</v>
      </c>
      <c r="B234" s="44" t="s">
        <v>373</v>
      </c>
      <c r="C234" s="45"/>
      <c r="D234" s="44"/>
      <c r="E234" s="45">
        <v>248</v>
      </c>
      <c r="F234" s="44" t="s">
        <v>716</v>
      </c>
      <c r="G234" s="45" t="s">
        <v>81</v>
      </c>
      <c r="H234" s="45">
        <v>2021</v>
      </c>
      <c r="I234" s="45" t="s">
        <v>126</v>
      </c>
      <c r="J234" s="45">
        <v>2025</v>
      </c>
      <c r="K234" s="45">
        <v>185</v>
      </c>
      <c r="L234" s="45" t="s">
        <v>159</v>
      </c>
      <c r="M234" s="45" t="s">
        <v>83</v>
      </c>
      <c r="N234" s="45" t="s">
        <v>273</v>
      </c>
      <c r="O234" s="45" t="s">
        <v>274</v>
      </c>
      <c r="P234" s="45"/>
      <c r="Q234" s="47" t="s">
        <v>275</v>
      </c>
      <c r="R234" s="45"/>
      <c r="S234" s="47"/>
      <c r="T234" s="47"/>
      <c r="U234" s="45"/>
      <c r="V234" s="45"/>
      <c r="W234" s="45"/>
      <c r="X234" s="45"/>
      <c r="Y234" s="45"/>
      <c r="Z234" s="45"/>
      <c r="AC234" s="48"/>
      <c r="AD234" s="48" t="str">
        <f>IF(Tabela13[[#This Row],[ID_IPs_associados]]="","",IFERROR(TRIM(INDEX(_xlfn.TEXTSPLIT(Tabela13[[#This Row],[ID_IPs_associados]],"|"),1,1)),""))</f>
        <v/>
      </c>
      <c r="AE234" s="48" t="str">
        <f>IF(Tabela13[[#This Row],[ID_IPs_associados]]="","",IFERROR(TRIM(INDEX(_xlfn.TEXTSPLIT(Tabela13[[#This Row],[ID_IPs_associados]],"|"),1,2)),""))</f>
        <v/>
      </c>
      <c r="AF234" s="48" t="str">
        <f>IF(Tabela13[[#This Row],[ID_IPs_associados]]="","",IFERROR(TRIM(INDEX(_xlfn.TEXTSPLIT(Tabela13[[#This Row],[ID_IPs_associados]],"|"),1,3)),""))</f>
        <v/>
      </c>
      <c r="AG234" s="48" t="str">
        <f>IF(Tabela13[[#This Row],[ID_IPs_associados]]="","",IFERROR(TRIM(INDEX(_xlfn.TEXTSPLIT(Tabela13[[#This Row],[ID_IPs_associados]],"|"),1,4)),""))</f>
        <v/>
      </c>
      <c r="AH234" s="48" t="str">
        <f>IF(Tabela13[[#This Row],[ID_IPs_associados]]="","",IFERROR(TRIM(INDEX(_xlfn.TEXTSPLIT(Tabela13[[#This Row],[ID_IPs_associados]],"|"),1,5)),""))</f>
        <v/>
      </c>
    </row>
    <row r="235" spans="1:34" ht="37.5" hidden="1" x14ac:dyDescent="0.35">
      <c r="A235" s="43" t="s">
        <v>372</v>
      </c>
      <c r="B235" s="44" t="s">
        <v>373</v>
      </c>
      <c r="C235" s="45"/>
      <c r="D235" s="44"/>
      <c r="E235" s="45">
        <v>249</v>
      </c>
      <c r="F235" s="44" t="s">
        <v>717</v>
      </c>
      <c r="G235" s="45" t="s">
        <v>715</v>
      </c>
      <c r="H235" s="45">
        <v>2021</v>
      </c>
      <c r="I235" s="45" t="s">
        <v>126</v>
      </c>
      <c r="J235" s="45">
        <v>2025</v>
      </c>
      <c r="K235" s="45">
        <v>140</v>
      </c>
      <c r="L235" s="45" t="s">
        <v>159</v>
      </c>
      <c r="M235" s="45" t="s">
        <v>421</v>
      </c>
      <c r="N235" s="45" t="s">
        <v>273</v>
      </c>
      <c r="O235" s="45" t="s">
        <v>274</v>
      </c>
      <c r="P235" s="45"/>
      <c r="Q235" s="47" t="s">
        <v>275</v>
      </c>
      <c r="R235" s="45"/>
      <c r="S235" s="47"/>
      <c r="T235" s="47"/>
      <c r="U235" s="45"/>
      <c r="V235" s="45"/>
      <c r="W235" s="45"/>
      <c r="X235" s="45"/>
      <c r="Y235" s="45"/>
      <c r="Z235" s="45"/>
      <c r="AA235" s="44"/>
      <c r="AB235" s="44"/>
      <c r="AC235" s="48"/>
      <c r="AD235" s="48" t="str">
        <f>IF(Tabela13[[#This Row],[ID_IPs_associados]]="","",IFERROR(TRIM(INDEX(_xlfn.TEXTSPLIT(Tabela13[[#This Row],[ID_IPs_associados]],"|"),1,1)),""))</f>
        <v/>
      </c>
      <c r="AE235" s="48" t="str">
        <f>IF(Tabela13[[#This Row],[ID_IPs_associados]]="","",IFERROR(TRIM(INDEX(_xlfn.TEXTSPLIT(Tabela13[[#This Row],[ID_IPs_associados]],"|"),1,2)),""))</f>
        <v/>
      </c>
      <c r="AF235" s="48" t="str">
        <f>IF(Tabela13[[#This Row],[ID_IPs_associados]]="","",IFERROR(TRIM(INDEX(_xlfn.TEXTSPLIT(Tabela13[[#This Row],[ID_IPs_associados]],"|"),1,3)),""))</f>
        <v/>
      </c>
      <c r="AG235" s="48" t="str">
        <f>IF(Tabela13[[#This Row],[ID_IPs_associados]]="","",IFERROR(TRIM(INDEX(_xlfn.TEXTSPLIT(Tabela13[[#This Row],[ID_IPs_associados]],"|"),1,4)),""))</f>
        <v/>
      </c>
      <c r="AH235" s="48" t="str">
        <f>IF(Tabela13[[#This Row],[ID_IPs_associados]]="","",IFERROR(TRIM(INDEX(_xlfn.TEXTSPLIT(Tabela13[[#This Row],[ID_IPs_associados]],"|"),1,5)),""))</f>
        <v/>
      </c>
    </row>
    <row r="236" spans="1:34" ht="37.5" hidden="1" x14ac:dyDescent="0.35">
      <c r="A236" s="43" t="s">
        <v>372</v>
      </c>
      <c r="B236" s="44" t="s">
        <v>373</v>
      </c>
      <c r="C236" s="45"/>
      <c r="D236" s="44"/>
      <c r="E236" s="45">
        <v>250</v>
      </c>
      <c r="F236" s="44" t="s">
        <v>718</v>
      </c>
      <c r="G236" s="45" t="s">
        <v>81</v>
      </c>
      <c r="H236" s="45">
        <v>2021</v>
      </c>
      <c r="I236" s="45" t="s">
        <v>126</v>
      </c>
      <c r="J236" s="45">
        <v>2025</v>
      </c>
      <c r="K236" s="45">
        <v>50</v>
      </c>
      <c r="L236" s="45" t="s">
        <v>159</v>
      </c>
      <c r="M236" s="45" t="s">
        <v>83</v>
      </c>
      <c r="N236" s="45" t="s">
        <v>273</v>
      </c>
      <c r="O236" s="45" t="s">
        <v>274</v>
      </c>
      <c r="P236" s="45"/>
      <c r="Q236" s="47" t="s">
        <v>275</v>
      </c>
      <c r="R236" s="45"/>
      <c r="S236" s="47"/>
      <c r="T236" s="47"/>
      <c r="U236" s="45"/>
      <c r="V236" s="45"/>
      <c r="W236" s="45"/>
      <c r="X236" s="45"/>
      <c r="Y236" s="45"/>
      <c r="Z236" s="45"/>
      <c r="AA236" s="44"/>
      <c r="AB236" s="44"/>
      <c r="AC236" s="48"/>
      <c r="AD236" s="48" t="str">
        <f>IF(Tabela13[[#This Row],[ID_IPs_associados]]="","",IFERROR(TRIM(INDEX(_xlfn.TEXTSPLIT(Tabela13[[#This Row],[ID_IPs_associados]],"|"),1,1)),""))</f>
        <v/>
      </c>
      <c r="AE236" s="48" t="str">
        <f>IF(Tabela13[[#This Row],[ID_IPs_associados]]="","",IFERROR(TRIM(INDEX(_xlfn.TEXTSPLIT(Tabela13[[#This Row],[ID_IPs_associados]],"|"),1,2)),""))</f>
        <v/>
      </c>
      <c r="AF236" s="48" t="str">
        <f>IF(Tabela13[[#This Row],[ID_IPs_associados]]="","",IFERROR(TRIM(INDEX(_xlfn.TEXTSPLIT(Tabela13[[#This Row],[ID_IPs_associados]],"|"),1,3)),""))</f>
        <v/>
      </c>
      <c r="AG236" s="48" t="str">
        <f>IF(Tabela13[[#This Row],[ID_IPs_associados]]="","",IFERROR(TRIM(INDEX(_xlfn.TEXTSPLIT(Tabela13[[#This Row],[ID_IPs_associados]],"|"),1,4)),""))</f>
        <v/>
      </c>
      <c r="AH236" s="48" t="str">
        <f>IF(Tabela13[[#This Row],[ID_IPs_associados]]="","",IFERROR(TRIM(INDEX(_xlfn.TEXTSPLIT(Tabela13[[#This Row],[ID_IPs_associados]],"|"),1,5)),""))</f>
        <v/>
      </c>
    </row>
    <row r="237" spans="1:34" ht="37.5" hidden="1" x14ac:dyDescent="0.35">
      <c r="A237" s="43" t="s">
        <v>372</v>
      </c>
      <c r="B237" s="44" t="s">
        <v>373</v>
      </c>
      <c r="C237" s="45"/>
      <c r="D237" s="44"/>
      <c r="E237" s="45">
        <v>251</v>
      </c>
      <c r="F237" s="44" t="s">
        <v>719</v>
      </c>
      <c r="G237" s="45" t="s">
        <v>715</v>
      </c>
      <c r="H237" s="45">
        <v>2021</v>
      </c>
      <c r="I237" s="45" t="s">
        <v>126</v>
      </c>
      <c r="J237" s="45">
        <v>2025</v>
      </c>
      <c r="K237" s="45">
        <v>30</v>
      </c>
      <c r="L237" s="45" t="s">
        <v>159</v>
      </c>
      <c r="M237" s="45" t="s">
        <v>421</v>
      </c>
      <c r="N237" s="45" t="s">
        <v>273</v>
      </c>
      <c r="O237" s="45" t="s">
        <v>274</v>
      </c>
      <c r="P237" s="45"/>
      <c r="Q237" s="47" t="s">
        <v>275</v>
      </c>
      <c r="R237" s="45"/>
      <c r="S237" s="47"/>
      <c r="T237" s="47"/>
      <c r="U237" s="45"/>
      <c r="V237" s="45"/>
      <c r="W237" s="45"/>
      <c r="X237" s="45"/>
      <c r="Y237" s="45"/>
      <c r="Z237" s="45"/>
      <c r="AA237" s="44"/>
      <c r="AB237" s="44"/>
      <c r="AC237" s="48"/>
      <c r="AD237" s="48" t="str">
        <f>IF(Tabela13[[#This Row],[ID_IPs_associados]]="","",IFERROR(TRIM(INDEX(_xlfn.TEXTSPLIT(Tabela13[[#This Row],[ID_IPs_associados]],"|"),1,1)),""))</f>
        <v/>
      </c>
      <c r="AE237" s="48" t="str">
        <f>IF(Tabela13[[#This Row],[ID_IPs_associados]]="","",IFERROR(TRIM(INDEX(_xlfn.TEXTSPLIT(Tabela13[[#This Row],[ID_IPs_associados]],"|"),1,2)),""))</f>
        <v/>
      </c>
      <c r="AF237" s="48" t="str">
        <f>IF(Tabela13[[#This Row],[ID_IPs_associados]]="","",IFERROR(TRIM(INDEX(_xlfn.TEXTSPLIT(Tabela13[[#This Row],[ID_IPs_associados]],"|"),1,3)),""))</f>
        <v/>
      </c>
      <c r="AG237" s="48" t="str">
        <f>IF(Tabela13[[#This Row],[ID_IPs_associados]]="","",IFERROR(TRIM(INDEX(_xlfn.TEXTSPLIT(Tabela13[[#This Row],[ID_IPs_associados]],"|"),1,4)),""))</f>
        <v/>
      </c>
      <c r="AH237" s="48" t="str">
        <f>IF(Tabela13[[#This Row],[ID_IPs_associados]]="","",IFERROR(TRIM(INDEX(_xlfn.TEXTSPLIT(Tabela13[[#This Row],[ID_IPs_associados]],"|"),1,5)),""))</f>
        <v/>
      </c>
    </row>
    <row r="238" spans="1:34" ht="37.5" hidden="1" x14ac:dyDescent="0.35">
      <c r="A238" s="43" t="s">
        <v>372</v>
      </c>
      <c r="B238" s="44" t="s">
        <v>373</v>
      </c>
      <c r="C238" s="45"/>
      <c r="D238" s="44"/>
      <c r="E238" s="45">
        <v>252</v>
      </c>
      <c r="F238" s="44" t="s">
        <v>720</v>
      </c>
      <c r="G238" s="45" t="s">
        <v>101</v>
      </c>
      <c r="H238" s="45">
        <v>2021</v>
      </c>
      <c r="I238" s="45">
        <v>0</v>
      </c>
      <c r="J238" s="45">
        <v>2026</v>
      </c>
      <c r="K238" s="49">
        <v>1000</v>
      </c>
      <c r="L238" s="45" t="s">
        <v>710</v>
      </c>
      <c r="M238" s="45" t="s">
        <v>44</v>
      </c>
      <c r="N238" s="45" t="s">
        <v>273</v>
      </c>
      <c r="O238" s="45" t="s">
        <v>274</v>
      </c>
      <c r="P238" s="45"/>
      <c r="Q238" s="44" t="s">
        <v>275</v>
      </c>
      <c r="R238" s="45"/>
      <c r="S238" s="47"/>
      <c r="T238" s="47"/>
      <c r="U238" s="45"/>
      <c r="V238" s="45"/>
      <c r="W238" s="45"/>
      <c r="X238" s="45"/>
      <c r="Y238" s="45"/>
      <c r="Z238" s="45"/>
      <c r="AA238" s="44"/>
      <c r="AB238" s="44"/>
      <c r="AC238" s="48"/>
      <c r="AD238" s="48" t="str">
        <f>IF(Tabela13[[#This Row],[ID_IPs_associados]]="","",IFERROR(TRIM(INDEX(_xlfn.TEXTSPLIT(Tabela13[[#This Row],[ID_IPs_associados]],"|"),1,1)),""))</f>
        <v/>
      </c>
      <c r="AE238" s="48" t="str">
        <f>IF(Tabela13[[#This Row],[ID_IPs_associados]]="","",IFERROR(TRIM(INDEX(_xlfn.TEXTSPLIT(Tabela13[[#This Row],[ID_IPs_associados]],"|"),1,2)),""))</f>
        <v/>
      </c>
      <c r="AF238" s="48" t="str">
        <f>IF(Tabela13[[#This Row],[ID_IPs_associados]]="","",IFERROR(TRIM(INDEX(_xlfn.TEXTSPLIT(Tabela13[[#This Row],[ID_IPs_associados]],"|"),1,3)),""))</f>
        <v/>
      </c>
      <c r="AG238" s="48" t="str">
        <f>IF(Tabela13[[#This Row],[ID_IPs_associados]]="","",IFERROR(TRIM(INDEX(_xlfn.TEXTSPLIT(Tabela13[[#This Row],[ID_IPs_associados]],"|"),1,4)),""))</f>
        <v/>
      </c>
      <c r="AH238" s="48" t="str">
        <f>IF(Tabela13[[#This Row],[ID_IPs_associados]]="","",IFERROR(TRIM(INDEX(_xlfn.TEXTSPLIT(Tabela13[[#This Row],[ID_IPs_associados]],"|"),1,5)),""))</f>
        <v/>
      </c>
    </row>
    <row r="239" spans="1:34" ht="62.5" hidden="1" x14ac:dyDescent="0.35">
      <c r="A239" s="43" t="s">
        <v>372</v>
      </c>
      <c r="B239" s="44" t="s">
        <v>373</v>
      </c>
      <c r="C239" s="45"/>
      <c r="D239" s="44"/>
      <c r="E239" s="45">
        <v>253</v>
      </c>
      <c r="F239" s="44" t="s">
        <v>721</v>
      </c>
      <c r="G239" s="45" t="s">
        <v>101</v>
      </c>
      <c r="H239" s="45">
        <v>2021</v>
      </c>
      <c r="I239" s="45">
        <v>0</v>
      </c>
      <c r="J239" s="45">
        <v>2026</v>
      </c>
      <c r="K239" s="49">
        <v>45000</v>
      </c>
      <c r="L239" s="45" t="s">
        <v>710</v>
      </c>
      <c r="M239" s="45" t="s">
        <v>44</v>
      </c>
      <c r="N239" s="45" t="s">
        <v>273</v>
      </c>
      <c r="O239" s="45" t="s">
        <v>274</v>
      </c>
      <c r="P239" s="45"/>
      <c r="Q239" s="44" t="s">
        <v>275</v>
      </c>
      <c r="R239" s="45"/>
      <c r="S239" s="47"/>
      <c r="T239" s="47"/>
      <c r="U239" s="45"/>
      <c r="V239" s="45"/>
      <c r="W239" s="45"/>
      <c r="X239" s="45"/>
      <c r="Y239" s="45"/>
      <c r="Z239" s="45"/>
      <c r="AA239" s="44"/>
      <c r="AB239" s="44"/>
      <c r="AC239" s="48"/>
      <c r="AD239" s="48" t="str">
        <f>IF(Tabela13[[#This Row],[ID_IPs_associados]]="","",IFERROR(TRIM(INDEX(_xlfn.TEXTSPLIT(Tabela13[[#This Row],[ID_IPs_associados]],"|"),1,1)),""))</f>
        <v/>
      </c>
      <c r="AE239" s="48" t="str">
        <f>IF(Tabela13[[#This Row],[ID_IPs_associados]]="","",IFERROR(TRIM(INDEX(_xlfn.TEXTSPLIT(Tabela13[[#This Row],[ID_IPs_associados]],"|"),1,2)),""))</f>
        <v/>
      </c>
      <c r="AF239" s="48" t="str">
        <f>IF(Tabela13[[#This Row],[ID_IPs_associados]]="","",IFERROR(TRIM(INDEX(_xlfn.TEXTSPLIT(Tabela13[[#This Row],[ID_IPs_associados]],"|"),1,3)),""))</f>
        <v/>
      </c>
      <c r="AG239" s="48" t="str">
        <f>IF(Tabela13[[#This Row],[ID_IPs_associados]]="","",IFERROR(TRIM(INDEX(_xlfn.TEXTSPLIT(Tabela13[[#This Row],[ID_IPs_associados]],"|"),1,4)),""))</f>
        <v/>
      </c>
      <c r="AH239" s="48" t="str">
        <f>IF(Tabela13[[#This Row],[ID_IPs_associados]]="","",IFERROR(TRIM(INDEX(_xlfn.TEXTSPLIT(Tabela13[[#This Row],[ID_IPs_associados]],"|"),1,5)),""))</f>
        <v/>
      </c>
    </row>
    <row r="240" spans="1:34" ht="25" hidden="1" x14ac:dyDescent="0.35">
      <c r="A240" s="43" t="s">
        <v>722</v>
      </c>
      <c r="B240" s="44" t="s">
        <v>723</v>
      </c>
      <c r="C240" s="45"/>
      <c r="D240" s="44"/>
      <c r="E240" s="45">
        <v>254</v>
      </c>
      <c r="F240" s="44" t="s">
        <v>724</v>
      </c>
      <c r="G240" s="45" t="s">
        <v>41</v>
      </c>
      <c r="H240" s="45">
        <v>2024</v>
      </c>
      <c r="I240" s="45">
        <v>0.08</v>
      </c>
      <c r="J240" s="45">
        <v>2029</v>
      </c>
      <c r="K240" s="46">
        <v>2.12</v>
      </c>
      <c r="L240" s="45" t="s">
        <v>43</v>
      </c>
      <c r="M240" s="45" t="s">
        <v>33</v>
      </c>
      <c r="N240" s="45" t="s">
        <v>34</v>
      </c>
      <c r="O240" s="45" t="s">
        <v>35</v>
      </c>
      <c r="P240" s="45"/>
      <c r="Q240" s="47"/>
      <c r="R240" s="45" t="s">
        <v>52</v>
      </c>
      <c r="S240" s="45">
        <v>8</v>
      </c>
      <c r="T240" s="45" t="s">
        <v>511</v>
      </c>
      <c r="U240" s="45"/>
      <c r="V240" s="45"/>
      <c r="W240" s="45"/>
      <c r="X240" s="45"/>
      <c r="Y240" s="45"/>
      <c r="Z240" s="45"/>
      <c r="AA240" s="44"/>
      <c r="AB240" s="44"/>
      <c r="AC240" s="44"/>
      <c r="AD240" s="48" t="str">
        <f>IF(Tabela13[[#This Row],[ID_IPs_associados]]="","",IFERROR(TRIM(INDEX(_xlfn.TEXTSPLIT(Tabela13[[#This Row],[ID_IPs_associados]],"|"),1,1)),""))</f>
        <v/>
      </c>
      <c r="AE240" s="48" t="str">
        <f>IF(Tabela13[[#This Row],[ID_IPs_associados]]="","",IFERROR(TRIM(INDEX(_xlfn.TEXTSPLIT(Tabela13[[#This Row],[ID_IPs_associados]],"|"),1,2)),""))</f>
        <v/>
      </c>
      <c r="AF240" s="48" t="str">
        <f>IF(Tabela13[[#This Row],[ID_IPs_associados]]="","",IFERROR(TRIM(INDEX(_xlfn.TEXTSPLIT(Tabela13[[#This Row],[ID_IPs_associados]],"|"),1,3)),""))</f>
        <v/>
      </c>
      <c r="AG240" s="48" t="str">
        <f>IF(Tabela13[[#This Row],[ID_IPs_associados]]="","",IFERROR(TRIM(INDEX(_xlfn.TEXTSPLIT(Tabela13[[#This Row],[ID_IPs_associados]],"|"),1,4)),""))</f>
        <v/>
      </c>
      <c r="AH240" s="48" t="str">
        <f>IF(Tabela13[[#This Row],[ID_IPs_associados]]="","",IFERROR(TRIM(INDEX(_xlfn.TEXTSPLIT(Tabela13[[#This Row],[ID_IPs_associados]],"|"),1,5)),""))</f>
        <v/>
      </c>
    </row>
    <row r="241" spans="1:34" ht="37.5" hidden="1" x14ac:dyDescent="0.35">
      <c r="A241" s="43" t="s">
        <v>722</v>
      </c>
      <c r="B241" s="44" t="s">
        <v>723</v>
      </c>
      <c r="C241" s="45"/>
      <c r="D241" s="44"/>
      <c r="E241" s="45">
        <v>255</v>
      </c>
      <c r="F241" s="44" t="s">
        <v>725</v>
      </c>
      <c r="G241" s="45" t="s">
        <v>41</v>
      </c>
      <c r="H241" s="45">
        <v>2024</v>
      </c>
      <c r="I241" s="45">
        <v>93.02</v>
      </c>
      <c r="J241" s="45">
        <v>2028</v>
      </c>
      <c r="K241" s="46">
        <v>96.05</v>
      </c>
      <c r="L241" s="45" t="s">
        <v>43</v>
      </c>
      <c r="M241" s="45" t="s">
        <v>33</v>
      </c>
      <c r="N241" s="45" t="s">
        <v>34</v>
      </c>
      <c r="O241" s="45" t="s">
        <v>35</v>
      </c>
      <c r="P241" s="45"/>
      <c r="Q241" s="47"/>
      <c r="R241" s="45" t="s">
        <v>52</v>
      </c>
      <c r="S241" s="45"/>
      <c r="T241" s="45"/>
      <c r="U241" s="45"/>
      <c r="V241" s="45"/>
      <c r="W241" s="45"/>
      <c r="X241" s="45"/>
      <c r="Y241" s="45"/>
      <c r="Z241" s="45"/>
      <c r="AA241" s="44"/>
      <c r="AB241" s="44"/>
      <c r="AC241" s="44"/>
      <c r="AD241" s="48" t="str">
        <f>IF(Tabela13[[#This Row],[ID_IPs_associados]]="","",IFERROR(TRIM(INDEX(_xlfn.TEXTSPLIT(Tabela13[[#This Row],[ID_IPs_associados]],"|"),1,1)),""))</f>
        <v/>
      </c>
      <c r="AE241" s="48" t="str">
        <f>IF(Tabela13[[#This Row],[ID_IPs_associados]]="","",IFERROR(TRIM(INDEX(_xlfn.TEXTSPLIT(Tabela13[[#This Row],[ID_IPs_associados]],"|"),1,2)),""))</f>
        <v/>
      </c>
      <c r="AF241" s="48" t="str">
        <f>IF(Tabela13[[#This Row],[ID_IPs_associados]]="","",IFERROR(TRIM(INDEX(_xlfn.TEXTSPLIT(Tabela13[[#This Row],[ID_IPs_associados]],"|"),1,3)),""))</f>
        <v/>
      </c>
      <c r="AG241" s="48" t="str">
        <f>IF(Tabela13[[#This Row],[ID_IPs_associados]]="","",IFERROR(TRIM(INDEX(_xlfn.TEXTSPLIT(Tabela13[[#This Row],[ID_IPs_associados]],"|"),1,4)),""))</f>
        <v/>
      </c>
      <c r="AH241" s="48" t="str">
        <f>IF(Tabela13[[#This Row],[ID_IPs_associados]]="","",IFERROR(TRIM(INDEX(_xlfn.TEXTSPLIT(Tabela13[[#This Row],[ID_IPs_associados]],"|"),1,5)),""))</f>
        <v/>
      </c>
    </row>
    <row r="242" spans="1:34" ht="37.5" hidden="1" x14ac:dyDescent="0.35">
      <c r="A242" s="43" t="s">
        <v>722</v>
      </c>
      <c r="B242" s="44" t="s">
        <v>723</v>
      </c>
      <c r="C242" s="45"/>
      <c r="D242" s="44"/>
      <c r="E242" s="45">
        <v>256</v>
      </c>
      <c r="F242" s="44" t="s">
        <v>726</v>
      </c>
      <c r="G242" s="45" t="s">
        <v>41</v>
      </c>
      <c r="H242" s="45">
        <v>2024</v>
      </c>
      <c r="I242" s="45">
        <v>162</v>
      </c>
      <c r="J242" s="45">
        <v>2028</v>
      </c>
      <c r="K242" s="49">
        <v>162</v>
      </c>
      <c r="L242" s="45" t="s">
        <v>43</v>
      </c>
      <c r="M242" s="45" t="s">
        <v>33</v>
      </c>
      <c r="N242" s="45" t="s">
        <v>34</v>
      </c>
      <c r="O242" s="45" t="s">
        <v>35</v>
      </c>
      <c r="P242" s="45"/>
      <c r="Q242" s="47"/>
      <c r="R242" s="45" t="s">
        <v>52</v>
      </c>
      <c r="S242" s="45"/>
      <c r="T242" s="45"/>
      <c r="U242" s="45"/>
      <c r="V242" s="45"/>
      <c r="W242" s="45"/>
      <c r="X242" s="45"/>
      <c r="Y242" s="45"/>
      <c r="Z242" s="45"/>
      <c r="AA242" s="44"/>
      <c r="AB242" s="44"/>
      <c r="AC242" s="44"/>
      <c r="AD242" s="48" t="str">
        <f>IF(Tabela13[[#This Row],[ID_IPs_associados]]="","",IFERROR(TRIM(INDEX(_xlfn.TEXTSPLIT(Tabela13[[#This Row],[ID_IPs_associados]],"|"),1,1)),""))</f>
        <v/>
      </c>
      <c r="AE242" s="48" t="str">
        <f>IF(Tabela13[[#This Row],[ID_IPs_associados]]="","",IFERROR(TRIM(INDEX(_xlfn.TEXTSPLIT(Tabela13[[#This Row],[ID_IPs_associados]],"|"),1,2)),""))</f>
        <v/>
      </c>
      <c r="AF242" s="48" t="str">
        <f>IF(Tabela13[[#This Row],[ID_IPs_associados]]="","",IFERROR(TRIM(INDEX(_xlfn.TEXTSPLIT(Tabela13[[#This Row],[ID_IPs_associados]],"|"),1,3)),""))</f>
        <v/>
      </c>
      <c r="AG242" s="48" t="str">
        <f>IF(Tabela13[[#This Row],[ID_IPs_associados]]="","",IFERROR(TRIM(INDEX(_xlfn.TEXTSPLIT(Tabela13[[#This Row],[ID_IPs_associados]],"|"),1,4)),""))</f>
        <v/>
      </c>
      <c r="AH242" s="48" t="str">
        <f>IF(Tabela13[[#This Row],[ID_IPs_associados]]="","",IFERROR(TRIM(INDEX(_xlfn.TEXTSPLIT(Tabela13[[#This Row],[ID_IPs_associados]],"|"),1,5)),""))</f>
        <v/>
      </c>
    </row>
    <row r="243" spans="1:34" ht="37.5" hidden="1" x14ac:dyDescent="0.35">
      <c r="A243" s="43" t="s">
        <v>722</v>
      </c>
      <c r="B243" s="44" t="s">
        <v>723</v>
      </c>
      <c r="C243" s="45"/>
      <c r="D243" s="44"/>
      <c r="E243" s="45">
        <v>257</v>
      </c>
      <c r="F243" s="44" t="s">
        <v>727</v>
      </c>
      <c r="G243" s="45" t="s">
        <v>41</v>
      </c>
      <c r="H243" s="45">
        <v>2024</v>
      </c>
      <c r="I243" s="45">
        <v>0.74</v>
      </c>
      <c r="J243" s="45">
        <v>2029</v>
      </c>
      <c r="K243" s="46">
        <v>13.53</v>
      </c>
      <c r="L243" s="45" t="s">
        <v>43</v>
      </c>
      <c r="M243" s="45" t="s">
        <v>33</v>
      </c>
      <c r="N243" s="45" t="s">
        <v>34</v>
      </c>
      <c r="O243" s="45" t="s">
        <v>35</v>
      </c>
      <c r="P243" s="45"/>
      <c r="Q243" s="47"/>
      <c r="R243" s="45" t="s">
        <v>52</v>
      </c>
      <c r="S243" s="45"/>
      <c r="T243" s="45"/>
      <c r="U243" s="45"/>
      <c r="V243" s="45"/>
      <c r="W243" s="45"/>
      <c r="X243" s="45"/>
      <c r="Y243" s="45"/>
      <c r="Z243" s="45"/>
      <c r="AA243" s="44"/>
      <c r="AB243" s="44"/>
      <c r="AC243" s="44"/>
      <c r="AD243" s="48" t="str">
        <f>IF(Tabela13[[#This Row],[ID_IPs_associados]]="","",IFERROR(TRIM(INDEX(_xlfn.TEXTSPLIT(Tabela13[[#This Row],[ID_IPs_associados]],"|"),1,1)),""))</f>
        <v/>
      </c>
      <c r="AE243" s="48" t="str">
        <f>IF(Tabela13[[#This Row],[ID_IPs_associados]]="","",IFERROR(TRIM(INDEX(_xlfn.TEXTSPLIT(Tabela13[[#This Row],[ID_IPs_associados]],"|"),1,2)),""))</f>
        <v/>
      </c>
      <c r="AF243" s="48" t="str">
        <f>IF(Tabela13[[#This Row],[ID_IPs_associados]]="","",IFERROR(TRIM(INDEX(_xlfn.TEXTSPLIT(Tabela13[[#This Row],[ID_IPs_associados]],"|"),1,3)),""))</f>
        <v/>
      </c>
      <c r="AG243" s="48" t="str">
        <f>IF(Tabela13[[#This Row],[ID_IPs_associados]]="","",IFERROR(TRIM(INDEX(_xlfn.TEXTSPLIT(Tabela13[[#This Row],[ID_IPs_associados]],"|"),1,4)),""))</f>
        <v/>
      </c>
      <c r="AH243" s="48" t="str">
        <f>IF(Tabela13[[#This Row],[ID_IPs_associados]]="","",IFERROR(TRIM(INDEX(_xlfn.TEXTSPLIT(Tabela13[[#This Row],[ID_IPs_associados]],"|"),1,5)),""))</f>
        <v/>
      </c>
    </row>
    <row r="244" spans="1:34" ht="62.5" hidden="1" x14ac:dyDescent="0.35">
      <c r="A244" s="43" t="s">
        <v>722</v>
      </c>
      <c r="B244" s="44" t="s">
        <v>723</v>
      </c>
      <c r="C244" s="45"/>
      <c r="D244" s="44"/>
      <c r="E244" s="45">
        <v>258</v>
      </c>
      <c r="F244" s="44" t="s">
        <v>728</v>
      </c>
      <c r="G244" s="45" t="s">
        <v>41</v>
      </c>
      <c r="H244" s="45">
        <v>2024</v>
      </c>
      <c r="I244" s="45">
        <v>36.29</v>
      </c>
      <c r="J244" s="45">
        <v>2029</v>
      </c>
      <c r="K244" s="46">
        <v>38.909999999999997</v>
      </c>
      <c r="L244" s="45" t="s">
        <v>43</v>
      </c>
      <c r="M244" s="45" t="s">
        <v>421</v>
      </c>
      <c r="N244" s="45" t="s">
        <v>34</v>
      </c>
      <c r="O244" s="45" t="s">
        <v>35</v>
      </c>
      <c r="P244" s="45"/>
      <c r="Q244" s="47"/>
      <c r="R244" s="45" t="s">
        <v>422</v>
      </c>
      <c r="S244" s="45">
        <v>2</v>
      </c>
      <c r="T244" s="45" t="s">
        <v>57</v>
      </c>
      <c r="U244" s="45"/>
      <c r="V244" s="45"/>
      <c r="W244" s="45"/>
      <c r="X244" s="45"/>
      <c r="Y244" s="45"/>
      <c r="Z244" s="45"/>
      <c r="AA244" s="44"/>
      <c r="AB244" s="44"/>
      <c r="AC244" s="44"/>
      <c r="AD244" s="48" t="str">
        <f>IF(Tabela13[[#This Row],[ID_IPs_associados]]="","",IFERROR(TRIM(INDEX(_xlfn.TEXTSPLIT(Tabela13[[#This Row],[ID_IPs_associados]],"|"),1,1)),""))</f>
        <v/>
      </c>
      <c r="AE244" s="48" t="str">
        <f>IF(Tabela13[[#This Row],[ID_IPs_associados]]="","",IFERROR(TRIM(INDEX(_xlfn.TEXTSPLIT(Tabela13[[#This Row],[ID_IPs_associados]],"|"),1,2)),""))</f>
        <v/>
      </c>
      <c r="AF244" s="48" t="str">
        <f>IF(Tabela13[[#This Row],[ID_IPs_associados]]="","",IFERROR(TRIM(INDEX(_xlfn.TEXTSPLIT(Tabela13[[#This Row],[ID_IPs_associados]],"|"),1,3)),""))</f>
        <v/>
      </c>
      <c r="AG244" s="48" t="str">
        <f>IF(Tabela13[[#This Row],[ID_IPs_associados]]="","",IFERROR(TRIM(INDEX(_xlfn.TEXTSPLIT(Tabela13[[#This Row],[ID_IPs_associados]],"|"),1,4)),""))</f>
        <v/>
      </c>
      <c r="AH244" s="48" t="str">
        <f>IF(Tabela13[[#This Row],[ID_IPs_associados]]="","",IFERROR(TRIM(INDEX(_xlfn.TEXTSPLIT(Tabela13[[#This Row],[ID_IPs_associados]],"|"),1,5)),""))</f>
        <v/>
      </c>
    </row>
    <row r="245" spans="1:34" ht="37.5" hidden="1" x14ac:dyDescent="0.35">
      <c r="A245" s="43" t="s">
        <v>722</v>
      </c>
      <c r="B245" s="44" t="s">
        <v>723</v>
      </c>
      <c r="C245" s="45"/>
      <c r="D245" s="44"/>
      <c r="E245" s="45">
        <v>259</v>
      </c>
      <c r="F245" s="44" t="s">
        <v>729</v>
      </c>
      <c r="G245" s="45" t="s">
        <v>41</v>
      </c>
      <c r="H245" s="45">
        <v>2024</v>
      </c>
      <c r="I245" s="45">
        <v>4.3899999999999997</v>
      </c>
      <c r="J245" s="45">
        <v>2028</v>
      </c>
      <c r="K245" s="46">
        <v>4.47</v>
      </c>
      <c r="L245" s="45" t="s">
        <v>43</v>
      </c>
      <c r="M245" s="45" t="s">
        <v>197</v>
      </c>
      <c r="N245" s="45" t="s">
        <v>34</v>
      </c>
      <c r="O245" s="45" t="s">
        <v>35</v>
      </c>
      <c r="P245" s="45"/>
      <c r="Q245" s="47"/>
      <c r="R245" s="45" t="s">
        <v>730</v>
      </c>
      <c r="S245" s="45">
        <v>2</v>
      </c>
      <c r="T245" s="45" t="s">
        <v>57</v>
      </c>
      <c r="U245" s="45"/>
      <c r="V245" s="45"/>
      <c r="W245" s="45"/>
      <c r="X245" s="45"/>
      <c r="Y245" s="45"/>
      <c r="Z245" s="45"/>
      <c r="AA245" s="44"/>
      <c r="AB245" s="44"/>
      <c r="AC245" s="44"/>
      <c r="AD245" s="48" t="str">
        <f>IF(Tabela13[[#This Row],[ID_IPs_associados]]="","",IFERROR(TRIM(INDEX(_xlfn.TEXTSPLIT(Tabela13[[#This Row],[ID_IPs_associados]],"|"),1,1)),""))</f>
        <v/>
      </c>
      <c r="AE245" s="48" t="str">
        <f>IF(Tabela13[[#This Row],[ID_IPs_associados]]="","",IFERROR(TRIM(INDEX(_xlfn.TEXTSPLIT(Tabela13[[#This Row],[ID_IPs_associados]],"|"),1,2)),""))</f>
        <v/>
      </c>
      <c r="AF245" s="48" t="str">
        <f>IF(Tabela13[[#This Row],[ID_IPs_associados]]="","",IFERROR(TRIM(INDEX(_xlfn.TEXTSPLIT(Tabela13[[#This Row],[ID_IPs_associados]],"|"),1,3)),""))</f>
        <v/>
      </c>
      <c r="AG245" s="48" t="str">
        <f>IF(Tabela13[[#This Row],[ID_IPs_associados]]="","",IFERROR(TRIM(INDEX(_xlfn.TEXTSPLIT(Tabela13[[#This Row],[ID_IPs_associados]],"|"),1,4)),""))</f>
        <v/>
      </c>
      <c r="AH245" s="48" t="str">
        <f>IF(Tabela13[[#This Row],[ID_IPs_associados]]="","",IFERROR(TRIM(INDEX(_xlfn.TEXTSPLIT(Tabela13[[#This Row],[ID_IPs_associados]],"|"),1,5)),""))</f>
        <v/>
      </c>
    </row>
    <row r="246" spans="1:34" ht="50" hidden="1" x14ac:dyDescent="0.35">
      <c r="A246" s="43" t="s">
        <v>722</v>
      </c>
      <c r="B246" s="44" t="s">
        <v>723</v>
      </c>
      <c r="C246" s="45"/>
      <c r="D246" s="44"/>
      <c r="E246" s="45">
        <v>260</v>
      </c>
      <c r="F246" s="44" t="s">
        <v>731</v>
      </c>
      <c r="G246" s="45" t="s">
        <v>41</v>
      </c>
      <c r="H246" s="45">
        <v>2024</v>
      </c>
      <c r="I246" s="45">
        <v>27.76</v>
      </c>
      <c r="J246" s="45">
        <v>2029</v>
      </c>
      <c r="K246" s="46">
        <v>28.87</v>
      </c>
      <c r="L246" s="45" t="s">
        <v>43</v>
      </c>
      <c r="M246" s="45" t="s">
        <v>33</v>
      </c>
      <c r="N246" s="45" t="s">
        <v>34</v>
      </c>
      <c r="O246" s="45" t="s">
        <v>35</v>
      </c>
      <c r="P246" s="45"/>
      <c r="Q246" s="47"/>
      <c r="R246" s="45" t="s">
        <v>57</v>
      </c>
      <c r="S246" s="45">
        <v>15</v>
      </c>
      <c r="T246" s="45" t="s">
        <v>474</v>
      </c>
      <c r="U246" s="45"/>
      <c r="V246" s="45"/>
      <c r="W246" s="45"/>
      <c r="X246" s="45"/>
      <c r="Y246" s="45"/>
      <c r="Z246" s="45"/>
      <c r="AA246" s="44"/>
      <c r="AB246" s="44"/>
      <c r="AC246" s="44"/>
      <c r="AD246" s="48" t="str">
        <f>IF(Tabela13[[#This Row],[ID_IPs_associados]]="","",IFERROR(TRIM(INDEX(_xlfn.TEXTSPLIT(Tabela13[[#This Row],[ID_IPs_associados]],"|"),1,1)),""))</f>
        <v/>
      </c>
      <c r="AE246" s="48" t="str">
        <f>IF(Tabela13[[#This Row],[ID_IPs_associados]]="","",IFERROR(TRIM(INDEX(_xlfn.TEXTSPLIT(Tabela13[[#This Row],[ID_IPs_associados]],"|"),1,2)),""))</f>
        <v/>
      </c>
      <c r="AF246" s="48" t="str">
        <f>IF(Tabela13[[#This Row],[ID_IPs_associados]]="","",IFERROR(TRIM(INDEX(_xlfn.TEXTSPLIT(Tabela13[[#This Row],[ID_IPs_associados]],"|"),1,3)),""))</f>
        <v/>
      </c>
      <c r="AG246" s="48" t="str">
        <f>IF(Tabela13[[#This Row],[ID_IPs_associados]]="","",IFERROR(TRIM(INDEX(_xlfn.TEXTSPLIT(Tabela13[[#This Row],[ID_IPs_associados]],"|"),1,4)),""))</f>
        <v/>
      </c>
      <c r="AH246" s="48" t="str">
        <f>IF(Tabela13[[#This Row],[ID_IPs_associados]]="","",IFERROR(TRIM(INDEX(_xlfn.TEXTSPLIT(Tabela13[[#This Row],[ID_IPs_associados]],"|"),1,5)),""))</f>
        <v/>
      </c>
    </row>
    <row r="247" spans="1:34" ht="50" hidden="1" x14ac:dyDescent="0.35">
      <c r="A247" s="43" t="s">
        <v>722</v>
      </c>
      <c r="B247" s="44" t="s">
        <v>723</v>
      </c>
      <c r="C247" s="45"/>
      <c r="D247" s="44"/>
      <c r="E247" s="45">
        <v>261</v>
      </c>
      <c r="F247" s="44" t="s">
        <v>732</v>
      </c>
      <c r="G247" s="45" t="s">
        <v>41</v>
      </c>
      <c r="H247" s="45">
        <v>2024</v>
      </c>
      <c r="I247" s="45">
        <v>11.96</v>
      </c>
      <c r="J247" s="45">
        <v>2028</v>
      </c>
      <c r="K247" s="46">
        <v>12.13</v>
      </c>
      <c r="L247" s="45" t="s">
        <v>43</v>
      </c>
      <c r="M247" s="45" t="s">
        <v>33</v>
      </c>
      <c r="N247" s="45" t="s">
        <v>34</v>
      </c>
      <c r="O247" s="45" t="s">
        <v>35</v>
      </c>
      <c r="P247" s="45"/>
      <c r="Q247" s="47"/>
      <c r="R247" s="45" t="s">
        <v>57</v>
      </c>
      <c r="S247" s="45"/>
      <c r="T247" s="45"/>
      <c r="U247" s="45"/>
      <c r="V247" s="45"/>
      <c r="W247" s="45"/>
      <c r="X247" s="45"/>
      <c r="Y247" s="45"/>
      <c r="Z247" s="45"/>
      <c r="AA247" s="44"/>
      <c r="AB247" s="44"/>
      <c r="AC247" s="44"/>
      <c r="AD247" s="48" t="str">
        <f>IF(Tabela13[[#This Row],[ID_IPs_associados]]="","",IFERROR(TRIM(INDEX(_xlfn.TEXTSPLIT(Tabela13[[#This Row],[ID_IPs_associados]],"|"),1,1)),""))</f>
        <v/>
      </c>
      <c r="AE247" s="48" t="str">
        <f>IF(Tabela13[[#This Row],[ID_IPs_associados]]="","",IFERROR(TRIM(INDEX(_xlfn.TEXTSPLIT(Tabela13[[#This Row],[ID_IPs_associados]],"|"),1,2)),""))</f>
        <v/>
      </c>
      <c r="AF247" s="48" t="str">
        <f>IF(Tabela13[[#This Row],[ID_IPs_associados]]="","",IFERROR(TRIM(INDEX(_xlfn.TEXTSPLIT(Tabela13[[#This Row],[ID_IPs_associados]],"|"),1,3)),""))</f>
        <v/>
      </c>
      <c r="AG247" s="48" t="str">
        <f>IF(Tabela13[[#This Row],[ID_IPs_associados]]="","",IFERROR(TRIM(INDEX(_xlfn.TEXTSPLIT(Tabela13[[#This Row],[ID_IPs_associados]],"|"),1,4)),""))</f>
        <v/>
      </c>
      <c r="AH247" s="48" t="str">
        <f>IF(Tabela13[[#This Row],[ID_IPs_associados]]="","",IFERROR(TRIM(INDEX(_xlfn.TEXTSPLIT(Tabela13[[#This Row],[ID_IPs_associados]],"|"),1,5)),""))</f>
        <v/>
      </c>
    </row>
    <row r="248" spans="1:34" ht="62.5" hidden="1" x14ac:dyDescent="0.35">
      <c r="A248" s="43" t="s">
        <v>722</v>
      </c>
      <c r="B248" s="44" t="s">
        <v>723</v>
      </c>
      <c r="C248" s="45"/>
      <c r="D248" s="44"/>
      <c r="E248" s="45">
        <v>262</v>
      </c>
      <c r="F248" s="44" t="s">
        <v>733</v>
      </c>
      <c r="G248" s="45" t="s">
        <v>41</v>
      </c>
      <c r="H248" s="45">
        <v>2024</v>
      </c>
      <c r="I248" s="45">
        <v>26.72</v>
      </c>
      <c r="J248" s="45">
        <v>2029</v>
      </c>
      <c r="K248" s="46">
        <v>27.42</v>
      </c>
      <c r="L248" s="45" t="s">
        <v>43</v>
      </c>
      <c r="M248" s="45" t="s">
        <v>33</v>
      </c>
      <c r="N248" s="45" t="s">
        <v>34</v>
      </c>
      <c r="O248" s="45" t="s">
        <v>35</v>
      </c>
      <c r="P248" s="45"/>
      <c r="Q248" s="47"/>
      <c r="R248" s="45" t="s">
        <v>57</v>
      </c>
      <c r="S248" s="45">
        <v>15</v>
      </c>
      <c r="T248" s="45" t="s">
        <v>474</v>
      </c>
      <c r="U248" s="45"/>
      <c r="V248" s="45"/>
      <c r="W248" s="45"/>
      <c r="X248" s="45"/>
      <c r="Y248" s="45"/>
      <c r="Z248" s="45"/>
      <c r="AA248" s="44"/>
      <c r="AB248" s="44"/>
      <c r="AC248" s="44"/>
      <c r="AD248" s="48" t="str">
        <f>IF(Tabela13[[#This Row],[ID_IPs_associados]]="","",IFERROR(TRIM(INDEX(_xlfn.TEXTSPLIT(Tabela13[[#This Row],[ID_IPs_associados]],"|"),1,1)),""))</f>
        <v/>
      </c>
      <c r="AE248" s="48" t="str">
        <f>IF(Tabela13[[#This Row],[ID_IPs_associados]]="","",IFERROR(TRIM(INDEX(_xlfn.TEXTSPLIT(Tabela13[[#This Row],[ID_IPs_associados]],"|"),1,2)),""))</f>
        <v/>
      </c>
      <c r="AF248" s="48" t="str">
        <f>IF(Tabela13[[#This Row],[ID_IPs_associados]]="","",IFERROR(TRIM(INDEX(_xlfn.TEXTSPLIT(Tabela13[[#This Row],[ID_IPs_associados]],"|"),1,3)),""))</f>
        <v/>
      </c>
      <c r="AG248" s="48" t="str">
        <f>IF(Tabela13[[#This Row],[ID_IPs_associados]]="","",IFERROR(TRIM(INDEX(_xlfn.TEXTSPLIT(Tabela13[[#This Row],[ID_IPs_associados]],"|"),1,4)),""))</f>
        <v/>
      </c>
      <c r="AH248" s="48" t="str">
        <f>IF(Tabela13[[#This Row],[ID_IPs_associados]]="","",IFERROR(TRIM(INDEX(_xlfn.TEXTSPLIT(Tabela13[[#This Row],[ID_IPs_associados]],"|"),1,5)),""))</f>
        <v/>
      </c>
    </row>
    <row r="249" spans="1:34" ht="37.5" hidden="1" x14ac:dyDescent="0.35">
      <c r="A249" s="43" t="s">
        <v>722</v>
      </c>
      <c r="B249" s="44" t="s">
        <v>723</v>
      </c>
      <c r="C249" s="45"/>
      <c r="D249" s="44"/>
      <c r="E249" s="45">
        <v>263</v>
      </c>
      <c r="F249" s="44" t="s">
        <v>734</v>
      </c>
      <c r="G249" s="45" t="s">
        <v>41</v>
      </c>
      <c r="H249" s="45">
        <v>2024</v>
      </c>
      <c r="I249" s="45">
        <v>12.61</v>
      </c>
      <c r="J249" s="45">
        <v>2029</v>
      </c>
      <c r="K249" s="46">
        <v>13.51</v>
      </c>
      <c r="L249" s="45" t="s">
        <v>43</v>
      </c>
      <c r="M249" s="45" t="s">
        <v>188</v>
      </c>
      <c r="N249" s="45" t="s">
        <v>34</v>
      </c>
      <c r="O249" s="45" t="s">
        <v>35</v>
      </c>
      <c r="P249" s="45"/>
      <c r="Q249" s="47"/>
      <c r="R249" s="45" t="s">
        <v>199</v>
      </c>
      <c r="S249" s="45"/>
      <c r="T249" s="45" t="s">
        <v>735</v>
      </c>
      <c r="U249" s="45"/>
      <c r="V249" s="45"/>
      <c r="W249" s="45"/>
      <c r="X249" s="45"/>
      <c r="Y249" s="45"/>
      <c r="Z249" s="45"/>
      <c r="AA249" s="44"/>
      <c r="AB249" s="44"/>
      <c r="AC249" s="44"/>
      <c r="AD249" s="48" t="str">
        <f>IF(Tabela13[[#This Row],[ID_IPs_associados]]="","",IFERROR(TRIM(INDEX(_xlfn.TEXTSPLIT(Tabela13[[#This Row],[ID_IPs_associados]],"|"),1,1)),""))</f>
        <v/>
      </c>
      <c r="AE249" s="48" t="str">
        <f>IF(Tabela13[[#This Row],[ID_IPs_associados]]="","",IFERROR(TRIM(INDEX(_xlfn.TEXTSPLIT(Tabela13[[#This Row],[ID_IPs_associados]],"|"),1,2)),""))</f>
        <v/>
      </c>
      <c r="AF249" s="48" t="str">
        <f>IF(Tabela13[[#This Row],[ID_IPs_associados]]="","",IFERROR(TRIM(INDEX(_xlfn.TEXTSPLIT(Tabela13[[#This Row],[ID_IPs_associados]],"|"),1,3)),""))</f>
        <v/>
      </c>
      <c r="AG249" s="48" t="str">
        <f>IF(Tabela13[[#This Row],[ID_IPs_associados]]="","",IFERROR(TRIM(INDEX(_xlfn.TEXTSPLIT(Tabela13[[#This Row],[ID_IPs_associados]],"|"),1,4)),""))</f>
        <v/>
      </c>
      <c r="AH249" s="48" t="str">
        <f>IF(Tabela13[[#This Row],[ID_IPs_associados]]="","",IFERROR(TRIM(INDEX(_xlfn.TEXTSPLIT(Tabela13[[#This Row],[ID_IPs_associados]],"|"),1,5)),""))</f>
        <v/>
      </c>
    </row>
    <row r="250" spans="1:34" ht="37.5" hidden="1" x14ac:dyDescent="0.35">
      <c r="A250" s="43" t="s">
        <v>722</v>
      </c>
      <c r="B250" s="44" t="s">
        <v>723</v>
      </c>
      <c r="C250" s="45"/>
      <c r="D250" s="44"/>
      <c r="E250" s="45">
        <v>264</v>
      </c>
      <c r="F250" s="44" t="s">
        <v>736</v>
      </c>
      <c r="G250" s="45" t="s">
        <v>41</v>
      </c>
      <c r="H250" s="45">
        <v>2024</v>
      </c>
      <c r="I250" s="45">
        <v>5.54</v>
      </c>
      <c r="J250" s="45">
        <v>2029</v>
      </c>
      <c r="K250" s="46">
        <v>6.44</v>
      </c>
      <c r="L250" s="45" t="s">
        <v>43</v>
      </c>
      <c r="M250" s="45" t="s">
        <v>112</v>
      </c>
      <c r="N250" s="45" t="s">
        <v>34</v>
      </c>
      <c r="O250" s="45" t="s">
        <v>35</v>
      </c>
      <c r="P250" s="45"/>
      <c r="Q250" s="47"/>
      <c r="R250" s="45" t="s">
        <v>112</v>
      </c>
      <c r="S250" s="45"/>
      <c r="T250" s="45"/>
      <c r="U250" s="45"/>
      <c r="V250" s="45"/>
      <c r="W250" s="45"/>
      <c r="X250" s="45"/>
      <c r="Y250" s="45"/>
      <c r="Z250" s="45"/>
      <c r="AA250" s="44"/>
      <c r="AB250" s="44"/>
      <c r="AC250" s="44"/>
      <c r="AD250" s="48" t="str">
        <f>IF(Tabela13[[#This Row],[ID_IPs_associados]]="","",IFERROR(TRIM(INDEX(_xlfn.TEXTSPLIT(Tabela13[[#This Row],[ID_IPs_associados]],"|"),1,1)),""))</f>
        <v/>
      </c>
      <c r="AE250" s="48" t="str">
        <f>IF(Tabela13[[#This Row],[ID_IPs_associados]]="","",IFERROR(TRIM(INDEX(_xlfn.TEXTSPLIT(Tabela13[[#This Row],[ID_IPs_associados]],"|"),1,2)),""))</f>
        <v/>
      </c>
      <c r="AF250" s="48" t="str">
        <f>IF(Tabela13[[#This Row],[ID_IPs_associados]]="","",IFERROR(TRIM(INDEX(_xlfn.TEXTSPLIT(Tabela13[[#This Row],[ID_IPs_associados]],"|"),1,3)),""))</f>
        <v/>
      </c>
      <c r="AG250" s="48" t="str">
        <f>IF(Tabela13[[#This Row],[ID_IPs_associados]]="","",IFERROR(TRIM(INDEX(_xlfn.TEXTSPLIT(Tabela13[[#This Row],[ID_IPs_associados]],"|"),1,4)),""))</f>
        <v/>
      </c>
      <c r="AH250" s="48" t="str">
        <f>IF(Tabela13[[#This Row],[ID_IPs_associados]]="","",IFERROR(TRIM(INDEX(_xlfn.TEXTSPLIT(Tabela13[[#This Row],[ID_IPs_associados]],"|"),1,5)),""))</f>
        <v/>
      </c>
    </row>
    <row r="251" spans="1:34" ht="50" hidden="1" x14ac:dyDescent="0.35">
      <c r="A251" s="43" t="s">
        <v>722</v>
      </c>
      <c r="B251" s="44" t="s">
        <v>723</v>
      </c>
      <c r="C251" s="45"/>
      <c r="D251" s="44"/>
      <c r="E251" s="45">
        <v>265</v>
      </c>
      <c r="F251" s="44" t="s">
        <v>737</v>
      </c>
      <c r="G251" s="45" t="s">
        <v>41</v>
      </c>
      <c r="H251" s="45">
        <v>2023</v>
      </c>
      <c r="I251" s="45">
        <v>1.1599999999999999</v>
      </c>
      <c r="J251" s="45">
        <v>2029</v>
      </c>
      <c r="K251" s="46">
        <v>2.75</v>
      </c>
      <c r="L251" s="45" t="s">
        <v>43</v>
      </c>
      <c r="M251" s="45" t="s">
        <v>33</v>
      </c>
      <c r="N251" s="45" t="s">
        <v>34</v>
      </c>
      <c r="O251" s="45" t="s">
        <v>35</v>
      </c>
      <c r="P251" s="45"/>
      <c r="Q251" s="47"/>
      <c r="R251" s="45" t="s">
        <v>52</v>
      </c>
      <c r="S251" s="45">
        <v>12</v>
      </c>
      <c r="T251" s="45" t="s">
        <v>738</v>
      </c>
      <c r="U251" s="45"/>
      <c r="V251" s="45"/>
      <c r="W251" s="45"/>
      <c r="X251" s="45"/>
      <c r="Y251" s="45"/>
      <c r="Z251" s="45"/>
      <c r="AA251" s="44"/>
      <c r="AB251" s="44"/>
      <c r="AC251" s="44"/>
      <c r="AD251" s="48" t="str">
        <f>IF(Tabela13[[#This Row],[ID_IPs_associados]]="","",IFERROR(TRIM(INDEX(_xlfn.TEXTSPLIT(Tabela13[[#This Row],[ID_IPs_associados]],"|"),1,1)),""))</f>
        <v/>
      </c>
      <c r="AE251" s="48" t="str">
        <f>IF(Tabela13[[#This Row],[ID_IPs_associados]]="","",IFERROR(TRIM(INDEX(_xlfn.TEXTSPLIT(Tabela13[[#This Row],[ID_IPs_associados]],"|"),1,2)),""))</f>
        <v/>
      </c>
      <c r="AF251" s="48" t="str">
        <f>IF(Tabela13[[#This Row],[ID_IPs_associados]]="","",IFERROR(TRIM(INDEX(_xlfn.TEXTSPLIT(Tabela13[[#This Row],[ID_IPs_associados]],"|"),1,3)),""))</f>
        <v/>
      </c>
      <c r="AG251" s="48" t="str">
        <f>IF(Tabela13[[#This Row],[ID_IPs_associados]]="","",IFERROR(TRIM(INDEX(_xlfn.TEXTSPLIT(Tabela13[[#This Row],[ID_IPs_associados]],"|"),1,4)),""))</f>
        <v/>
      </c>
      <c r="AH251" s="48" t="str">
        <f>IF(Tabela13[[#This Row],[ID_IPs_associados]]="","",IFERROR(TRIM(INDEX(_xlfn.TEXTSPLIT(Tabela13[[#This Row],[ID_IPs_associados]],"|"),1,5)),""))</f>
        <v/>
      </c>
    </row>
    <row r="252" spans="1:34" ht="62.5" hidden="1" x14ac:dyDescent="0.35">
      <c r="A252" s="43" t="s">
        <v>739</v>
      </c>
      <c r="B252" s="44" t="s">
        <v>740</v>
      </c>
      <c r="C252" s="45" t="s">
        <v>690</v>
      </c>
      <c r="D252" s="44" t="s">
        <v>691</v>
      </c>
      <c r="E252" s="45">
        <v>266</v>
      </c>
      <c r="F252" s="44" t="s">
        <v>741</v>
      </c>
      <c r="G252" s="45" t="s">
        <v>742</v>
      </c>
      <c r="H252" s="45">
        <v>2020</v>
      </c>
      <c r="I252" s="45">
        <v>128</v>
      </c>
      <c r="J252" s="45">
        <v>2030</v>
      </c>
      <c r="K252" s="46" t="s">
        <v>743</v>
      </c>
      <c r="L252" s="45" t="s">
        <v>159</v>
      </c>
      <c r="M252" s="45" t="s">
        <v>197</v>
      </c>
      <c r="N252" s="45" t="s">
        <v>34</v>
      </c>
      <c r="O252" s="45" t="s">
        <v>35</v>
      </c>
      <c r="P252" s="45"/>
      <c r="Q252" s="47" t="s">
        <v>744</v>
      </c>
      <c r="R252" s="45" t="s">
        <v>730</v>
      </c>
      <c r="S252" s="45"/>
      <c r="T252" s="45"/>
      <c r="U252" s="45">
        <v>2026</v>
      </c>
      <c r="V252" s="46" t="s">
        <v>745</v>
      </c>
      <c r="W252" s="45"/>
      <c r="X252" s="45"/>
      <c r="Y252" s="45"/>
      <c r="Z252" s="45"/>
      <c r="AA252" s="44"/>
      <c r="AB252" s="44"/>
      <c r="AC252" s="48"/>
      <c r="AD252" s="48" t="str">
        <f>IF(Tabela13[[#This Row],[ID_IPs_associados]]="","",IFERROR(TRIM(INDEX(_xlfn.TEXTSPLIT(Tabela13[[#This Row],[ID_IPs_associados]],"|"),1,1)),""))</f>
        <v>IP250170</v>
      </c>
      <c r="AE252" s="48" t="str">
        <f>IF(Tabela13[[#This Row],[ID_IPs_associados]]="","",IFERROR(TRIM(INDEX(_xlfn.TEXTSPLIT(Tabela13[[#This Row],[ID_IPs_associados]],"|"),1,2)),""))</f>
        <v/>
      </c>
      <c r="AF252" s="48" t="str">
        <f>IF(Tabela13[[#This Row],[ID_IPs_associados]]="","",IFERROR(TRIM(INDEX(_xlfn.TEXTSPLIT(Tabela13[[#This Row],[ID_IPs_associados]],"|"),1,3)),""))</f>
        <v/>
      </c>
      <c r="AG252" s="48" t="str">
        <f>IF(Tabela13[[#This Row],[ID_IPs_associados]]="","",IFERROR(TRIM(INDEX(_xlfn.TEXTSPLIT(Tabela13[[#This Row],[ID_IPs_associados]],"|"),1,4)),""))</f>
        <v/>
      </c>
      <c r="AH252" s="48" t="str">
        <f>IF(Tabela13[[#This Row],[ID_IPs_associados]]="","",IFERROR(TRIM(INDEX(_xlfn.TEXTSPLIT(Tabela13[[#This Row],[ID_IPs_associados]],"|"),1,5)),""))</f>
        <v/>
      </c>
    </row>
    <row r="253" spans="1:34" ht="37.5" hidden="1" x14ac:dyDescent="0.35">
      <c r="A253" s="43" t="s">
        <v>739</v>
      </c>
      <c r="B253" s="44" t="s">
        <v>740</v>
      </c>
      <c r="C253" s="45"/>
      <c r="D253" s="44"/>
      <c r="E253" s="45">
        <v>267</v>
      </c>
      <c r="F253" s="44" t="s">
        <v>746</v>
      </c>
      <c r="G253" s="45" t="s">
        <v>747</v>
      </c>
      <c r="H253" s="45">
        <v>2020</v>
      </c>
      <c r="I253" s="45">
        <v>2.2999999999999998</v>
      </c>
      <c r="J253" s="45">
        <v>2030</v>
      </c>
      <c r="K253" s="46" t="s">
        <v>748</v>
      </c>
      <c r="L253" s="45" t="s">
        <v>159</v>
      </c>
      <c r="M253" s="45" t="s">
        <v>197</v>
      </c>
      <c r="N253" s="45" t="s">
        <v>34</v>
      </c>
      <c r="O253" s="45" t="s">
        <v>35</v>
      </c>
      <c r="P253" s="45"/>
      <c r="Q253" s="47"/>
      <c r="R253" s="45" t="s">
        <v>730</v>
      </c>
      <c r="S253" s="45"/>
      <c r="T253" s="45"/>
      <c r="U253" s="45">
        <v>2026</v>
      </c>
      <c r="V253" s="46" t="s">
        <v>748</v>
      </c>
      <c r="W253" s="45"/>
      <c r="X253" s="45"/>
      <c r="Y253" s="45"/>
      <c r="Z253" s="45"/>
      <c r="AA253" s="44"/>
      <c r="AB253" s="44"/>
      <c r="AC253" s="48"/>
      <c r="AD253" s="48" t="str">
        <f>IF(Tabela13[[#This Row],[ID_IPs_associados]]="","",IFERROR(TRIM(INDEX(_xlfn.TEXTSPLIT(Tabela13[[#This Row],[ID_IPs_associados]],"|"),1,1)),""))</f>
        <v/>
      </c>
      <c r="AE253" s="48" t="str">
        <f>IF(Tabela13[[#This Row],[ID_IPs_associados]]="","",IFERROR(TRIM(INDEX(_xlfn.TEXTSPLIT(Tabela13[[#This Row],[ID_IPs_associados]],"|"),1,2)),""))</f>
        <v/>
      </c>
      <c r="AF253" s="48" t="str">
        <f>IF(Tabela13[[#This Row],[ID_IPs_associados]]="","",IFERROR(TRIM(INDEX(_xlfn.TEXTSPLIT(Tabela13[[#This Row],[ID_IPs_associados]],"|"),1,3)),""))</f>
        <v/>
      </c>
      <c r="AG253" s="48" t="str">
        <f>IF(Tabela13[[#This Row],[ID_IPs_associados]]="","",IFERROR(TRIM(INDEX(_xlfn.TEXTSPLIT(Tabela13[[#This Row],[ID_IPs_associados]],"|"),1,4)),""))</f>
        <v/>
      </c>
      <c r="AH253" s="48" t="str">
        <f>IF(Tabela13[[#This Row],[ID_IPs_associados]]="","",IFERROR(TRIM(INDEX(_xlfn.TEXTSPLIT(Tabela13[[#This Row],[ID_IPs_associados]],"|"),1,5)),""))</f>
        <v/>
      </c>
    </row>
    <row r="254" spans="1:34" ht="37.5" hidden="1" x14ac:dyDescent="0.35">
      <c r="A254" s="43" t="s">
        <v>739</v>
      </c>
      <c r="B254" s="44" t="s">
        <v>740</v>
      </c>
      <c r="C254" s="45"/>
      <c r="D254" s="44"/>
      <c r="E254" s="45">
        <v>268</v>
      </c>
      <c r="F254" s="44" t="s">
        <v>749</v>
      </c>
      <c r="G254" s="45" t="s">
        <v>1461</v>
      </c>
      <c r="H254" s="45">
        <v>2020</v>
      </c>
      <c r="I254" s="45">
        <v>0.7</v>
      </c>
      <c r="J254" s="45">
        <v>2030</v>
      </c>
      <c r="K254" s="46" t="s">
        <v>750</v>
      </c>
      <c r="L254" s="45" t="s">
        <v>159</v>
      </c>
      <c r="M254" s="45" t="s">
        <v>197</v>
      </c>
      <c r="N254" s="45" t="s">
        <v>34</v>
      </c>
      <c r="O254" s="45" t="s">
        <v>35</v>
      </c>
      <c r="P254" s="45"/>
      <c r="Q254" s="47"/>
      <c r="R254" s="45" t="s">
        <v>730</v>
      </c>
      <c r="S254" s="45"/>
      <c r="T254" s="45"/>
      <c r="U254" s="45">
        <v>2026</v>
      </c>
      <c r="V254" s="46" t="s">
        <v>750</v>
      </c>
      <c r="W254" s="45"/>
      <c r="X254" s="45"/>
      <c r="Y254" s="45"/>
      <c r="Z254" s="45"/>
      <c r="AA254" s="44"/>
      <c r="AB254" s="44"/>
      <c r="AC254" s="48"/>
      <c r="AD254" s="48" t="str">
        <f>IF(Tabela13[[#This Row],[ID_IPs_associados]]="","",IFERROR(TRIM(INDEX(_xlfn.TEXTSPLIT(Tabela13[[#This Row],[ID_IPs_associados]],"|"),1,1)),""))</f>
        <v/>
      </c>
      <c r="AE254" s="48" t="str">
        <f>IF(Tabela13[[#This Row],[ID_IPs_associados]]="","",IFERROR(TRIM(INDEX(_xlfn.TEXTSPLIT(Tabela13[[#This Row],[ID_IPs_associados]],"|"),1,2)),""))</f>
        <v/>
      </c>
      <c r="AF254" s="48" t="str">
        <f>IF(Tabela13[[#This Row],[ID_IPs_associados]]="","",IFERROR(TRIM(INDEX(_xlfn.TEXTSPLIT(Tabela13[[#This Row],[ID_IPs_associados]],"|"),1,3)),""))</f>
        <v/>
      </c>
      <c r="AG254" s="48" t="str">
        <f>IF(Tabela13[[#This Row],[ID_IPs_associados]]="","",IFERROR(TRIM(INDEX(_xlfn.TEXTSPLIT(Tabela13[[#This Row],[ID_IPs_associados]],"|"),1,4)),""))</f>
        <v/>
      </c>
      <c r="AH254" s="48" t="str">
        <f>IF(Tabela13[[#This Row],[ID_IPs_associados]]="","",IFERROR(TRIM(INDEX(_xlfn.TEXTSPLIT(Tabela13[[#This Row],[ID_IPs_associados]],"|"),1,5)),""))</f>
        <v/>
      </c>
    </row>
    <row r="255" spans="1:34" ht="37.5" hidden="1" x14ac:dyDescent="0.35">
      <c r="A255" s="43" t="s">
        <v>739</v>
      </c>
      <c r="B255" s="44" t="s">
        <v>740</v>
      </c>
      <c r="C255" s="45"/>
      <c r="D255" s="44"/>
      <c r="E255" s="45">
        <v>269</v>
      </c>
      <c r="F255" s="44" t="s">
        <v>751</v>
      </c>
      <c r="G255" s="45" t="s">
        <v>752</v>
      </c>
      <c r="H255" s="45">
        <v>2020</v>
      </c>
      <c r="I255" s="45">
        <v>41</v>
      </c>
      <c r="J255" s="45">
        <v>2030</v>
      </c>
      <c r="K255" s="46" t="s">
        <v>753</v>
      </c>
      <c r="L255" s="45" t="s">
        <v>159</v>
      </c>
      <c r="M255" s="45" t="s">
        <v>197</v>
      </c>
      <c r="N255" s="45" t="s">
        <v>34</v>
      </c>
      <c r="O255" s="45" t="s">
        <v>35</v>
      </c>
      <c r="P255" s="45"/>
      <c r="Q255" s="47"/>
      <c r="R255" s="45" t="s">
        <v>730</v>
      </c>
      <c r="S255" s="45"/>
      <c r="T255" s="45"/>
      <c r="U255" s="45">
        <v>2026</v>
      </c>
      <c r="V255" s="46" t="s">
        <v>753</v>
      </c>
      <c r="W255" s="45"/>
      <c r="X255" s="45"/>
      <c r="Y255" s="45"/>
      <c r="Z255" s="45"/>
      <c r="AA255" s="44"/>
      <c r="AB255" s="44"/>
      <c r="AC255" s="48"/>
      <c r="AD255" s="48" t="str">
        <f>IF(Tabela13[[#This Row],[ID_IPs_associados]]="","",IFERROR(TRIM(INDEX(_xlfn.TEXTSPLIT(Tabela13[[#This Row],[ID_IPs_associados]],"|"),1,1)),""))</f>
        <v/>
      </c>
      <c r="AE255" s="48" t="str">
        <f>IF(Tabela13[[#This Row],[ID_IPs_associados]]="","",IFERROR(TRIM(INDEX(_xlfn.TEXTSPLIT(Tabela13[[#This Row],[ID_IPs_associados]],"|"),1,2)),""))</f>
        <v/>
      </c>
      <c r="AF255" s="48" t="str">
        <f>IF(Tabela13[[#This Row],[ID_IPs_associados]]="","",IFERROR(TRIM(INDEX(_xlfn.TEXTSPLIT(Tabela13[[#This Row],[ID_IPs_associados]],"|"),1,3)),""))</f>
        <v/>
      </c>
      <c r="AG255" s="48" t="str">
        <f>IF(Tabela13[[#This Row],[ID_IPs_associados]]="","",IFERROR(TRIM(INDEX(_xlfn.TEXTSPLIT(Tabela13[[#This Row],[ID_IPs_associados]],"|"),1,4)),""))</f>
        <v/>
      </c>
      <c r="AH255" s="48" t="str">
        <f>IF(Tabela13[[#This Row],[ID_IPs_associados]]="","",IFERROR(TRIM(INDEX(_xlfn.TEXTSPLIT(Tabela13[[#This Row],[ID_IPs_associados]],"|"),1,5)),""))</f>
        <v/>
      </c>
    </row>
    <row r="256" spans="1:34" ht="37.5" hidden="1" x14ac:dyDescent="0.35">
      <c r="A256" s="43" t="s">
        <v>739</v>
      </c>
      <c r="B256" s="44" t="s">
        <v>740</v>
      </c>
      <c r="C256" s="45"/>
      <c r="D256" s="44"/>
      <c r="E256" s="45">
        <v>270</v>
      </c>
      <c r="F256" s="44" t="s">
        <v>754</v>
      </c>
      <c r="G256" s="45" t="s">
        <v>1461</v>
      </c>
      <c r="H256" s="45">
        <v>2020</v>
      </c>
      <c r="I256" s="45">
        <v>5.6</v>
      </c>
      <c r="J256" s="45">
        <v>2030</v>
      </c>
      <c r="K256" s="46" t="s">
        <v>755</v>
      </c>
      <c r="L256" s="45" t="s">
        <v>159</v>
      </c>
      <c r="M256" s="45" t="s">
        <v>44</v>
      </c>
      <c r="N256" s="45" t="s">
        <v>34</v>
      </c>
      <c r="O256" s="45" t="s">
        <v>35</v>
      </c>
      <c r="P256" s="45"/>
      <c r="Q256" s="47"/>
      <c r="R256" s="45" t="s">
        <v>756</v>
      </c>
      <c r="S256" s="45">
        <v>15</v>
      </c>
      <c r="T256" s="45" t="s">
        <v>500</v>
      </c>
      <c r="U256" s="45">
        <v>2026</v>
      </c>
      <c r="V256" s="46" t="s">
        <v>757</v>
      </c>
      <c r="W256" s="45"/>
      <c r="X256" s="45"/>
      <c r="Y256" s="45"/>
      <c r="Z256" s="45"/>
      <c r="AA256" s="44"/>
      <c r="AB256" s="44"/>
      <c r="AC256" s="48"/>
      <c r="AD256" s="48" t="str">
        <f>IF(Tabela13[[#This Row],[ID_IPs_associados]]="","",IFERROR(TRIM(INDEX(_xlfn.TEXTSPLIT(Tabela13[[#This Row],[ID_IPs_associados]],"|"),1,1)),""))</f>
        <v/>
      </c>
      <c r="AE256" s="48" t="str">
        <f>IF(Tabela13[[#This Row],[ID_IPs_associados]]="","",IFERROR(TRIM(INDEX(_xlfn.TEXTSPLIT(Tabela13[[#This Row],[ID_IPs_associados]],"|"),1,2)),""))</f>
        <v/>
      </c>
      <c r="AF256" s="48" t="str">
        <f>IF(Tabela13[[#This Row],[ID_IPs_associados]]="","",IFERROR(TRIM(INDEX(_xlfn.TEXTSPLIT(Tabela13[[#This Row],[ID_IPs_associados]],"|"),1,3)),""))</f>
        <v/>
      </c>
      <c r="AG256" s="48" t="str">
        <f>IF(Tabela13[[#This Row],[ID_IPs_associados]]="","",IFERROR(TRIM(INDEX(_xlfn.TEXTSPLIT(Tabela13[[#This Row],[ID_IPs_associados]],"|"),1,4)),""))</f>
        <v/>
      </c>
      <c r="AH256" s="48" t="str">
        <f>IF(Tabela13[[#This Row],[ID_IPs_associados]]="","",IFERROR(TRIM(INDEX(_xlfn.TEXTSPLIT(Tabela13[[#This Row],[ID_IPs_associados]],"|"),1,5)),""))</f>
        <v/>
      </c>
    </row>
    <row r="257" spans="1:34" ht="62.5" hidden="1" x14ac:dyDescent="0.35">
      <c r="A257" s="43" t="s">
        <v>758</v>
      </c>
      <c r="B257" s="44" t="s">
        <v>759</v>
      </c>
      <c r="C257" s="45"/>
      <c r="D257" s="44"/>
      <c r="E257" s="45">
        <v>271</v>
      </c>
      <c r="F257" s="44" t="s">
        <v>1487</v>
      </c>
      <c r="G257" s="45" t="s">
        <v>41</v>
      </c>
      <c r="H257" s="45">
        <v>2019</v>
      </c>
      <c r="I257" s="45">
        <v>6.4</v>
      </c>
      <c r="J257" s="45">
        <v>2030</v>
      </c>
      <c r="K257" s="56">
        <v>17.100000000000001</v>
      </c>
      <c r="L257" s="45" t="s">
        <v>61</v>
      </c>
      <c r="M257" s="45" t="s">
        <v>62</v>
      </c>
      <c r="N257" s="45" t="s">
        <v>34</v>
      </c>
      <c r="O257" s="45" t="s">
        <v>35</v>
      </c>
      <c r="P257" s="45"/>
      <c r="Q257" s="47"/>
      <c r="R257" s="45" t="s">
        <v>63</v>
      </c>
      <c r="S257" s="45"/>
      <c r="T257" s="47"/>
      <c r="U257" s="45">
        <v>2025</v>
      </c>
      <c r="V257" s="45">
        <v>7.9</v>
      </c>
      <c r="W257" s="45"/>
      <c r="X257" s="45"/>
      <c r="Y257" s="45"/>
      <c r="Z257" s="45"/>
      <c r="AA257" s="44" t="s">
        <v>760</v>
      </c>
      <c r="AB257" s="44"/>
      <c r="AC257" s="48"/>
      <c r="AD257" s="48" t="str">
        <f>IF(Tabela13[[#This Row],[ID_IPs_associados]]="","",IFERROR(TRIM(INDEX(_xlfn.TEXTSPLIT(Tabela13[[#This Row],[ID_IPs_associados]],"|"),1,1)),""))</f>
        <v/>
      </c>
      <c r="AE257" s="48" t="str">
        <f>IF(Tabela13[[#This Row],[ID_IPs_associados]]="","",IFERROR(TRIM(INDEX(_xlfn.TEXTSPLIT(Tabela13[[#This Row],[ID_IPs_associados]],"|"),1,2)),""))</f>
        <v/>
      </c>
      <c r="AF257" s="48" t="str">
        <f>IF(Tabela13[[#This Row],[ID_IPs_associados]]="","",IFERROR(TRIM(INDEX(_xlfn.TEXTSPLIT(Tabela13[[#This Row],[ID_IPs_associados]],"|"),1,3)),""))</f>
        <v/>
      </c>
      <c r="AG257" s="48" t="str">
        <f>IF(Tabela13[[#This Row],[ID_IPs_associados]]="","",IFERROR(TRIM(INDEX(_xlfn.TEXTSPLIT(Tabela13[[#This Row],[ID_IPs_associados]],"|"),1,4)),""))</f>
        <v/>
      </c>
      <c r="AH257" s="48" t="str">
        <f>IF(Tabela13[[#This Row],[ID_IPs_associados]]="","",IFERROR(TRIM(INDEX(_xlfn.TEXTSPLIT(Tabela13[[#This Row],[ID_IPs_associados]],"|"),1,5)),""))</f>
        <v/>
      </c>
    </row>
    <row r="258" spans="1:34" ht="25" hidden="1" x14ac:dyDescent="0.35">
      <c r="A258" s="43" t="s">
        <v>758</v>
      </c>
      <c r="B258" s="44" t="s">
        <v>759</v>
      </c>
      <c r="C258" s="45"/>
      <c r="D258" s="44"/>
      <c r="E258" s="45">
        <v>272</v>
      </c>
      <c r="F258" s="44" t="s">
        <v>761</v>
      </c>
      <c r="G258" s="45" t="s">
        <v>365</v>
      </c>
      <c r="H258" s="45">
        <v>2019</v>
      </c>
      <c r="I258" s="49">
        <v>11427435</v>
      </c>
      <c r="J258" s="45">
        <v>2030</v>
      </c>
      <c r="K258" s="49">
        <v>9320010</v>
      </c>
      <c r="L258" s="45" t="s">
        <v>159</v>
      </c>
      <c r="M258" s="45" t="s">
        <v>160</v>
      </c>
      <c r="N258" s="45" t="s">
        <v>34</v>
      </c>
      <c r="O258" s="45" t="s">
        <v>35</v>
      </c>
      <c r="P258" s="45"/>
      <c r="Q258" s="47"/>
      <c r="R258" s="45" t="s">
        <v>762</v>
      </c>
      <c r="S258" s="45"/>
      <c r="T258" s="45" t="s">
        <v>488</v>
      </c>
      <c r="U258" s="45">
        <v>2025</v>
      </c>
      <c r="V258" s="49">
        <v>8452405</v>
      </c>
      <c r="W258" s="45"/>
      <c r="X258" s="45"/>
      <c r="Y258" s="45"/>
      <c r="Z258" s="45"/>
      <c r="AA258" s="44" t="s">
        <v>763</v>
      </c>
      <c r="AB258" s="44"/>
      <c r="AC258" s="48"/>
      <c r="AD258" s="48" t="str">
        <f>IF(Tabela13[[#This Row],[ID_IPs_associados]]="","",IFERROR(TRIM(INDEX(_xlfn.TEXTSPLIT(Tabela13[[#This Row],[ID_IPs_associados]],"|"),1,1)),""))</f>
        <v/>
      </c>
      <c r="AE258" s="48" t="str">
        <f>IF(Tabela13[[#This Row],[ID_IPs_associados]]="","",IFERROR(TRIM(INDEX(_xlfn.TEXTSPLIT(Tabela13[[#This Row],[ID_IPs_associados]],"|"),1,2)),""))</f>
        <v/>
      </c>
      <c r="AF258" s="48" t="str">
        <f>IF(Tabela13[[#This Row],[ID_IPs_associados]]="","",IFERROR(TRIM(INDEX(_xlfn.TEXTSPLIT(Tabela13[[#This Row],[ID_IPs_associados]],"|"),1,3)),""))</f>
        <v/>
      </c>
      <c r="AG258" s="48" t="str">
        <f>IF(Tabela13[[#This Row],[ID_IPs_associados]]="","",IFERROR(TRIM(INDEX(_xlfn.TEXTSPLIT(Tabela13[[#This Row],[ID_IPs_associados]],"|"),1,4)),""))</f>
        <v/>
      </c>
      <c r="AH258" s="48" t="str">
        <f>IF(Tabela13[[#This Row],[ID_IPs_associados]]="","",IFERROR(TRIM(INDEX(_xlfn.TEXTSPLIT(Tabela13[[#This Row],[ID_IPs_associados]],"|"),1,5)),""))</f>
        <v/>
      </c>
    </row>
    <row r="259" spans="1:34" ht="25" hidden="1" x14ac:dyDescent="0.35">
      <c r="A259" s="43" t="s">
        <v>758</v>
      </c>
      <c r="B259" s="44" t="s">
        <v>759</v>
      </c>
      <c r="C259" s="45"/>
      <c r="D259" s="44"/>
      <c r="E259" s="45">
        <v>273</v>
      </c>
      <c r="F259" s="44" t="s">
        <v>764</v>
      </c>
      <c r="G259" s="45" t="s">
        <v>365</v>
      </c>
      <c r="H259" s="45">
        <v>2019</v>
      </c>
      <c r="I259" s="49">
        <v>1066055</v>
      </c>
      <c r="J259" s="45">
        <v>2030</v>
      </c>
      <c r="K259" s="49">
        <v>599261</v>
      </c>
      <c r="L259" s="45" t="s">
        <v>159</v>
      </c>
      <c r="M259" s="45" t="s">
        <v>160</v>
      </c>
      <c r="N259" s="45" t="s">
        <v>34</v>
      </c>
      <c r="O259" s="45" t="s">
        <v>35</v>
      </c>
      <c r="P259" s="45"/>
      <c r="Q259" s="47"/>
      <c r="R259" s="45" t="s">
        <v>762</v>
      </c>
      <c r="S259" s="45"/>
      <c r="T259" s="45" t="s">
        <v>488</v>
      </c>
      <c r="U259" s="45">
        <v>2025</v>
      </c>
      <c r="V259" s="49">
        <v>434753</v>
      </c>
      <c r="W259" s="45"/>
      <c r="X259" s="45"/>
      <c r="Y259" s="45"/>
      <c r="Z259" s="45"/>
      <c r="AA259" s="44" t="s">
        <v>765</v>
      </c>
      <c r="AB259" s="44"/>
      <c r="AC259" s="48"/>
      <c r="AD259" s="48" t="str">
        <f>IF(Tabela13[[#This Row],[ID_IPs_associados]]="","",IFERROR(TRIM(INDEX(_xlfn.TEXTSPLIT(Tabela13[[#This Row],[ID_IPs_associados]],"|"),1,1)),""))</f>
        <v/>
      </c>
      <c r="AE259" s="48" t="str">
        <f>IF(Tabela13[[#This Row],[ID_IPs_associados]]="","",IFERROR(TRIM(INDEX(_xlfn.TEXTSPLIT(Tabela13[[#This Row],[ID_IPs_associados]],"|"),1,2)),""))</f>
        <v/>
      </c>
      <c r="AF259" s="48" t="str">
        <f>IF(Tabela13[[#This Row],[ID_IPs_associados]]="","",IFERROR(TRIM(INDEX(_xlfn.TEXTSPLIT(Tabela13[[#This Row],[ID_IPs_associados]],"|"),1,3)),""))</f>
        <v/>
      </c>
      <c r="AG259" s="48" t="str">
        <f>IF(Tabela13[[#This Row],[ID_IPs_associados]]="","",IFERROR(TRIM(INDEX(_xlfn.TEXTSPLIT(Tabela13[[#This Row],[ID_IPs_associados]],"|"),1,4)),""))</f>
        <v/>
      </c>
      <c r="AH259" s="48" t="str">
        <f>IF(Tabela13[[#This Row],[ID_IPs_associados]]="","",IFERROR(TRIM(INDEX(_xlfn.TEXTSPLIT(Tabela13[[#This Row],[ID_IPs_associados]],"|"),1,5)),""))</f>
        <v/>
      </c>
    </row>
    <row r="260" spans="1:34" ht="37.5" hidden="1" x14ac:dyDescent="0.35">
      <c r="A260" s="43" t="s">
        <v>758</v>
      </c>
      <c r="B260" s="44" t="s">
        <v>759</v>
      </c>
      <c r="C260" s="45"/>
      <c r="D260" s="44"/>
      <c r="E260" s="45">
        <v>274</v>
      </c>
      <c r="F260" s="44" t="s">
        <v>766</v>
      </c>
      <c r="G260" s="45" t="s">
        <v>767</v>
      </c>
      <c r="H260" s="45">
        <v>2019</v>
      </c>
      <c r="I260" s="45">
        <v>1.181</v>
      </c>
      <c r="J260" s="45">
        <v>2030</v>
      </c>
      <c r="K260" s="46">
        <v>1.6659999999999999</v>
      </c>
      <c r="L260" s="45" t="s">
        <v>159</v>
      </c>
      <c r="M260" s="45" t="s">
        <v>69</v>
      </c>
      <c r="N260" s="45" t="s">
        <v>34</v>
      </c>
      <c r="O260" s="45" t="s">
        <v>35</v>
      </c>
      <c r="P260" s="45"/>
      <c r="Q260" s="47"/>
      <c r="R260" s="45" t="s">
        <v>768</v>
      </c>
      <c r="S260" s="45">
        <v>12</v>
      </c>
      <c r="T260" s="45" t="s">
        <v>492</v>
      </c>
      <c r="U260" s="45">
        <v>2025</v>
      </c>
      <c r="V260" s="45">
        <v>2.09</v>
      </c>
      <c r="W260" s="45"/>
      <c r="X260" s="45"/>
      <c r="Y260" s="45"/>
      <c r="Z260" s="45"/>
      <c r="AA260" s="44" t="s">
        <v>769</v>
      </c>
      <c r="AB260" s="44"/>
      <c r="AC260" s="48"/>
      <c r="AD260" s="48" t="str">
        <f>IF(Tabela13[[#This Row],[ID_IPs_associados]]="","",IFERROR(TRIM(INDEX(_xlfn.TEXTSPLIT(Tabela13[[#This Row],[ID_IPs_associados]],"|"),1,1)),""))</f>
        <v/>
      </c>
      <c r="AE260" s="48" t="str">
        <f>IF(Tabela13[[#This Row],[ID_IPs_associados]]="","",IFERROR(TRIM(INDEX(_xlfn.TEXTSPLIT(Tabela13[[#This Row],[ID_IPs_associados]],"|"),1,2)),""))</f>
        <v/>
      </c>
      <c r="AF260" s="48" t="str">
        <f>IF(Tabela13[[#This Row],[ID_IPs_associados]]="","",IFERROR(TRIM(INDEX(_xlfn.TEXTSPLIT(Tabela13[[#This Row],[ID_IPs_associados]],"|"),1,3)),""))</f>
        <v/>
      </c>
      <c r="AG260" s="48" t="str">
        <f>IF(Tabela13[[#This Row],[ID_IPs_associados]]="","",IFERROR(TRIM(INDEX(_xlfn.TEXTSPLIT(Tabela13[[#This Row],[ID_IPs_associados]],"|"),1,4)),""))</f>
        <v/>
      </c>
      <c r="AH260" s="48" t="str">
        <f>IF(Tabela13[[#This Row],[ID_IPs_associados]]="","",IFERROR(TRIM(INDEX(_xlfn.TEXTSPLIT(Tabela13[[#This Row],[ID_IPs_associados]],"|"),1,5)),""))</f>
        <v/>
      </c>
    </row>
    <row r="261" spans="1:34" ht="37.5" hidden="1" x14ac:dyDescent="0.35">
      <c r="A261" s="43" t="s">
        <v>758</v>
      </c>
      <c r="B261" s="44" t="s">
        <v>759</v>
      </c>
      <c r="C261" s="45"/>
      <c r="D261" s="44"/>
      <c r="E261" s="45">
        <v>275</v>
      </c>
      <c r="F261" s="44" t="s">
        <v>770</v>
      </c>
      <c r="G261" s="45" t="s">
        <v>1348</v>
      </c>
      <c r="H261" s="45">
        <v>2019</v>
      </c>
      <c r="I261" s="45">
        <v>5.6000000000000001E-2</v>
      </c>
      <c r="J261" s="45">
        <v>2030</v>
      </c>
      <c r="K261" s="46">
        <v>0.04</v>
      </c>
      <c r="L261" s="45" t="s">
        <v>159</v>
      </c>
      <c r="M261" s="45" t="s">
        <v>69</v>
      </c>
      <c r="N261" s="45" t="s">
        <v>34</v>
      </c>
      <c r="O261" s="45" t="s">
        <v>35</v>
      </c>
      <c r="P261" s="45"/>
      <c r="Q261" s="47"/>
      <c r="R261" s="45" t="s">
        <v>768</v>
      </c>
      <c r="S261" s="45">
        <v>12</v>
      </c>
      <c r="T261" s="45" t="s">
        <v>492</v>
      </c>
      <c r="U261" s="45">
        <v>2025</v>
      </c>
      <c r="V261" s="45">
        <v>4.2000000000000003E-2</v>
      </c>
      <c r="W261" s="45"/>
      <c r="X261" s="45"/>
      <c r="Y261" s="45"/>
      <c r="Z261" s="45"/>
      <c r="AA261" s="44" t="s">
        <v>771</v>
      </c>
      <c r="AB261" s="44"/>
      <c r="AC261" s="48"/>
      <c r="AD261" s="48" t="str">
        <f>IF(Tabela13[[#This Row],[ID_IPs_associados]]="","",IFERROR(TRIM(INDEX(_xlfn.TEXTSPLIT(Tabela13[[#This Row],[ID_IPs_associados]],"|"),1,1)),""))</f>
        <v/>
      </c>
      <c r="AE261" s="48" t="str">
        <f>IF(Tabela13[[#This Row],[ID_IPs_associados]]="","",IFERROR(TRIM(INDEX(_xlfn.TEXTSPLIT(Tabela13[[#This Row],[ID_IPs_associados]],"|"),1,2)),""))</f>
        <v/>
      </c>
      <c r="AF261" s="48" t="str">
        <f>IF(Tabela13[[#This Row],[ID_IPs_associados]]="","",IFERROR(TRIM(INDEX(_xlfn.TEXTSPLIT(Tabela13[[#This Row],[ID_IPs_associados]],"|"),1,3)),""))</f>
        <v/>
      </c>
      <c r="AG261" s="48" t="str">
        <f>IF(Tabela13[[#This Row],[ID_IPs_associados]]="","",IFERROR(TRIM(INDEX(_xlfn.TEXTSPLIT(Tabela13[[#This Row],[ID_IPs_associados]],"|"),1,4)),""))</f>
        <v/>
      </c>
      <c r="AH261" s="48" t="str">
        <f>IF(Tabela13[[#This Row],[ID_IPs_associados]]="","",IFERROR(TRIM(INDEX(_xlfn.TEXTSPLIT(Tabela13[[#This Row],[ID_IPs_associados]],"|"),1,5)),""))</f>
        <v/>
      </c>
    </row>
    <row r="262" spans="1:34" ht="25" hidden="1" x14ac:dyDescent="0.35">
      <c r="A262" s="43" t="s">
        <v>758</v>
      </c>
      <c r="B262" s="44" t="s">
        <v>759</v>
      </c>
      <c r="C262" s="45"/>
      <c r="D262" s="44"/>
      <c r="E262" s="45">
        <v>276</v>
      </c>
      <c r="F262" s="44" t="s">
        <v>772</v>
      </c>
      <c r="G262" s="45" t="s">
        <v>365</v>
      </c>
      <c r="H262" s="45">
        <v>2019</v>
      </c>
      <c r="I262" s="49">
        <v>1751501</v>
      </c>
      <c r="J262" s="45">
        <v>2030</v>
      </c>
      <c r="K262" s="49">
        <v>811087</v>
      </c>
      <c r="L262" s="45" t="s">
        <v>159</v>
      </c>
      <c r="M262" s="45" t="s">
        <v>160</v>
      </c>
      <c r="N262" s="45" t="s">
        <v>34</v>
      </c>
      <c r="O262" s="45" t="s">
        <v>35</v>
      </c>
      <c r="P262" s="45"/>
      <c r="Q262" s="47"/>
      <c r="R262" s="45" t="s">
        <v>762</v>
      </c>
      <c r="S262" s="45"/>
      <c r="T262" s="45"/>
      <c r="U262" s="45">
        <v>2025</v>
      </c>
      <c r="V262" s="49">
        <v>1028135</v>
      </c>
      <c r="W262" s="45"/>
      <c r="X262" s="45"/>
      <c r="Y262" s="45"/>
      <c r="Z262" s="45"/>
      <c r="AA262" s="44" t="s">
        <v>773</v>
      </c>
      <c r="AB262" s="44"/>
      <c r="AC262" s="48"/>
      <c r="AD262" s="48" t="str">
        <f>IF(Tabela13[[#This Row],[ID_IPs_associados]]="","",IFERROR(TRIM(INDEX(_xlfn.TEXTSPLIT(Tabela13[[#This Row],[ID_IPs_associados]],"|"),1,1)),""))</f>
        <v/>
      </c>
      <c r="AE262" s="48" t="str">
        <f>IF(Tabela13[[#This Row],[ID_IPs_associados]]="","",IFERROR(TRIM(INDEX(_xlfn.TEXTSPLIT(Tabela13[[#This Row],[ID_IPs_associados]],"|"),1,2)),""))</f>
        <v/>
      </c>
      <c r="AF262" s="48" t="str">
        <f>IF(Tabela13[[#This Row],[ID_IPs_associados]]="","",IFERROR(TRIM(INDEX(_xlfn.TEXTSPLIT(Tabela13[[#This Row],[ID_IPs_associados]],"|"),1,3)),""))</f>
        <v/>
      </c>
      <c r="AG262" s="48" t="str">
        <f>IF(Tabela13[[#This Row],[ID_IPs_associados]]="","",IFERROR(TRIM(INDEX(_xlfn.TEXTSPLIT(Tabela13[[#This Row],[ID_IPs_associados]],"|"),1,4)),""))</f>
        <v/>
      </c>
      <c r="AH262" s="48" t="str">
        <f>IF(Tabela13[[#This Row],[ID_IPs_associados]]="","",IFERROR(TRIM(INDEX(_xlfn.TEXTSPLIT(Tabela13[[#This Row],[ID_IPs_associados]],"|"),1,5)),""))</f>
        <v/>
      </c>
    </row>
    <row r="263" spans="1:34" ht="50" hidden="1" x14ac:dyDescent="0.35">
      <c r="A263" s="43" t="s">
        <v>758</v>
      </c>
      <c r="B263" s="44" t="s">
        <v>759</v>
      </c>
      <c r="C263" s="45"/>
      <c r="D263" s="44"/>
      <c r="E263" s="45">
        <v>277</v>
      </c>
      <c r="F263" s="44" t="s">
        <v>774</v>
      </c>
      <c r="G263" s="45" t="s">
        <v>41</v>
      </c>
      <c r="H263" s="45">
        <v>2019</v>
      </c>
      <c r="I263" s="45">
        <v>82.7</v>
      </c>
      <c r="J263" s="45">
        <v>2030</v>
      </c>
      <c r="K263" s="56">
        <v>90.2</v>
      </c>
      <c r="L263" s="45" t="s">
        <v>159</v>
      </c>
      <c r="M263" s="45" t="s">
        <v>160</v>
      </c>
      <c r="N263" s="45" t="s">
        <v>34</v>
      </c>
      <c r="O263" s="45" t="s">
        <v>35</v>
      </c>
      <c r="P263" s="45"/>
      <c r="Q263" s="47"/>
      <c r="R263" s="45" t="s">
        <v>762</v>
      </c>
      <c r="S263" s="45"/>
      <c r="T263" s="45"/>
      <c r="U263" s="45">
        <v>2025</v>
      </c>
      <c r="V263" s="45">
        <v>87</v>
      </c>
      <c r="W263" s="45"/>
      <c r="X263" s="45"/>
      <c r="Y263" s="45"/>
      <c r="Z263" s="45"/>
      <c r="AA263" s="44" t="s">
        <v>775</v>
      </c>
      <c r="AB263" s="44"/>
      <c r="AC263" s="48"/>
      <c r="AD263" s="48" t="str">
        <f>IF(Tabela13[[#This Row],[ID_IPs_associados]]="","",IFERROR(TRIM(INDEX(_xlfn.TEXTSPLIT(Tabela13[[#This Row],[ID_IPs_associados]],"|"),1,1)),""))</f>
        <v/>
      </c>
      <c r="AE263" s="48" t="str">
        <f>IF(Tabela13[[#This Row],[ID_IPs_associados]]="","",IFERROR(TRIM(INDEX(_xlfn.TEXTSPLIT(Tabela13[[#This Row],[ID_IPs_associados]],"|"),1,2)),""))</f>
        <v/>
      </c>
      <c r="AF263" s="48" t="str">
        <f>IF(Tabela13[[#This Row],[ID_IPs_associados]]="","",IFERROR(TRIM(INDEX(_xlfn.TEXTSPLIT(Tabela13[[#This Row],[ID_IPs_associados]],"|"),1,3)),""))</f>
        <v/>
      </c>
      <c r="AG263" s="48" t="str">
        <f>IF(Tabela13[[#This Row],[ID_IPs_associados]]="","",IFERROR(TRIM(INDEX(_xlfn.TEXTSPLIT(Tabela13[[#This Row],[ID_IPs_associados]],"|"),1,4)),""))</f>
        <v/>
      </c>
      <c r="AH263" s="48" t="str">
        <f>IF(Tabela13[[#This Row],[ID_IPs_associados]]="","",IFERROR(TRIM(INDEX(_xlfn.TEXTSPLIT(Tabela13[[#This Row],[ID_IPs_associados]],"|"),1,5)),""))</f>
        <v/>
      </c>
    </row>
    <row r="264" spans="1:34" ht="37.5" hidden="1" x14ac:dyDescent="0.35">
      <c r="A264" s="43" t="s">
        <v>758</v>
      </c>
      <c r="B264" s="44" t="s">
        <v>759</v>
      </c>
      <c r="C264" s="45"/>
      <c r="D264" s="44"/>
      <c r="E264" s="45">
        <v>278</v>
      </c>
      <c r="F264" s="44" t="s">
        <v>776</v>
      </c>
      <c r="G264" s="45" t="s">
        <v>41</v>
      </c>
      <c r="H264" s="45">
        <v>2019</v>
      </c>
      <c r="I264" s="45">
        <v>84.7</v>
      </c>
      <c r="J264" s="45">
        <v>2030</v>
      </c>
      <c r="K264" s="56">
        <v>91.3</v>
      </c>
      <c r="L264" s="45" t="s">
        <v>159</v>
      </c>
      <c r="M264" s="45" t="s">
        <v>160</v>
      </c>
      <c r="N264" s="45" t="s">
        <v>34</v>
      </c>
      <c r="O264" s="45" t="s">
        <v>35</v>
      </c>
      <c r="P264" s="45"/>
      <c r="Q264" s="47"/>
      <c r="R264" s="45" t="s">
        <v>762</v>
      </c>
      <c r="S264" s="45">
        <v>11</v>
      </c>
      <c r="T264" s="45" t="s">
        <v>529</v>
      </c>
      <c r="U264" s="45">
        <v>2025</v>
      </c>
      <c r="V264" s="45">
        <v>87</v>
      </c>
      <c r="W264" s="45"/>
      <c r="X264" s="45"/>
      <c r="Y264" s="45"/>
      <c r="Z264" s="45"/>
      <c r="AA264" s="44" t="s">
        <v>777</v>
      </c>
      <c r="AB264" s="44"/>
      <c r="AC264" s="48"/>
      <c r="AD264" s="48" t="str">
        <f>IF(Tabela13[[#This Row],[ID_IPs_associados]]="","",IFERROR(TRIM(INDEX(_xlfn.TEXTSPLIT(Tabela13[[#This Row],[ID_IPs_associados]],"|"),1,1)),""))</f>
        <v/>
      </c>
      <c r="AE264" s="48" t="str">
        <f>IF(Tabela13[[#This Row],[ID_IPs_associados]]="","",IFERROR(TRIM(INDEX(_xlfn.TEXTSPLIT(Tabela13[[#This Row],[ID_IPs_associados]],"|"),1,2)),""))</f>
        <v/>
      </c>
      <c r="AF264" s="48" t="str">
        <f>IF(Tabela13[[#This Row],[ID_IPs_associados]]="","",IFERROR(TRIM(INDEX(_xlfn.TEXTSPLIT(Tabela13[[#This Row],[ID_IPs_associados]],"|"),1,3)),""))</f>
        <v/>
      </c>
      <c r="AG264" s="48" t="str">
        <f>IF(Tabela13[[#This Row],[ID_IPs_associados]]="","",IFERROR(TRIM(INDEX(_xlfn.TEXTSPLIT(Tabela13[[#This Row],[ID_IPs_associados]],"|"),1,4)),""))</f>
        <v/>
      </c>
      <c r="AH264" s="48" t="str">
        <f>IF(Tabela13[[#This Row],[ID_IPs_associados]]="","",IFERROR(TRIM(INDEX(_xlfn.TEXTSPLIT(Tabela13[[#This Row],[ID_IPs_associados]],"|"),1,5)),""))</f>
        <v/>
      </c>
    </row>
    <row r="265" spans="1:34" ht="37.5" hidden="1" x14ac:dyDescent="0.35">
      <c r="A265" s="43" t="s">
        <v>778</v>
      </c>
      <c r="B265" s="44" t="s">
        <v>779</v>
      </c>
      <c r="C265" s="45"/>
      <c r="D265" s="44"/>
      <c r="E265" s="45">
        <v>279</v>
      </c>
      <c r="F265" s="44" t="s">
        <v>780</v>
      </c>
      <c r="G265" s="45" t="s">
        <v>1456</v>
      </c>
      <c r="H265" s="45">
        <v>2019</v>
      </c>
      <c r="I265" s="45">
        <v>511</v>
      </c>
      <c r="J265" s="45">
        <v>2030</v>
      </c>
      <c r="K265" s="49">
        <v>436</v>
      </c>
      <c r="L265" s="45" t="s">
        <v>159</v>
      </c>
      <c r="M265" s="45" t="s">
        <v>44</v>
      </c>
      <c r="N265" s="45" t="s">
        <v>34</v>
      </c>
      <c r="O265" s="45" t="s">
        <v>35</v>
      </c>
      <c r="P265" s="45"/>
      <c r="Q265" s="47"/>
      <c r="R265" s="45" t="s">
        <v>529</v>
      </c>
      <c r="S265" s="45">
        <v>12</v>
      </c>
      <c r="T265" s="45" t="s">
        <v>488</v>
      </c>
      <c r="U265" s="45"/>
      <c r="V265" s="45"/>
      <c r="W265" s="45"/>
      <c r="X265" s="45"/>
      <c r="Y265" s="45"/>
      <c r="Z265" s="45"/>
      <c r="AA265" s="44" t="s">
        <v>781</v>
      </c>
      <c r="AB265" s="44"/>
      <c r="AC265" s="48"/>
      <c r="AD265" s="48" t="str">
        <f>IF(Tabela13[[#This Row],[ID_IPs_associados]]="","",IFERROR(TRIM(INDEX(_xlfn.TEXTSPLIT(Tabela13[[#This Row],[ID_IPs_associados]],"|"),1,1)),""))</f>
        <v/>
      </c>
      <c r="AE265" s="48" t="str">
        <f>IF(Tabela13[[#This Row],[ID_IPs_associados]]="","",IFERROR(TRIM(INDEX(_xlfn.TEXTSPLIT(Tabela13[[#This Row],[ID_IPs_associados]],"|"),1,2)),""))</f>
        <v/>
      </c>
      <c r="AF265" s="48" t="str">
        <f>IF(Tabela13[[#This Row],[ID_IPs_associados]]="","",IFERROR(TRIM(INDEX(_xlfn.TEXTSPLIT(Tabela13[[#This Row],[ID_IPs_associados]],"|"),1,3)),""))</f>
        <v/>
      </c>
      <c r="AG265" s="48" t="str">
        <f>IF(Tabela13[[#This Row],[ID_IPs_associados]]="","",IFERROR(TRIM(INDEX(_xlfn.TEXTSPLIT(Tabela13[[#This Row],[ID_IPs_associados]],"|"),1,4)),""))</f>
        <v/>
      </c>
      <c r="AH265" s="48" t="str">
        <f>IF(Tabela13[[#This Row],[ID_IPs_associados]]="","",IFERROR(TRIM(INDEX(_xlfn.TEXTSPLIT(Tabela13[[#This Row],[ID_IPs_associados]],"|"),1,5)),""))</f>
        <v/>
      </c>
    </row>
    <row r="266" spans="1:34" ht="50" hidden="1" x14ac:dyDescent="0.35">
      <c r="A266" s="43" t="s">
        <v>778</v>
      </c>
      <c r="B266" s="44" t="s">
        <v>779</v>
      </c>
      <c r="C266" s="45" t="s">
        <v>690</v>
      </c>
      <c r="D266" s="44" t="s">
        <v>691</v>
      </c>
      <c r="E266" s="45">
        <v>280</v>
      </c>
      <c r="F266" s="44" t="s">
        <v>782</v>
      </c>
      <c r="G266" s="45" t="s">
        <v>783</v>
      </c>
      <c r="H266" s="45">
        <v>2019</v>
      </c>
      <c r="I266" s="45" t="s">
        <v>274</v>
      </c>
      <c r="J266" s="45">
        <v>2035</v>
      </c>
      <c r="K266" s="49">
        <v>65</v>
      </c>
      <c r="L266" s="45" t="s">
        <v>159</v>
      </c>
      <c r="M266" s="45" t="s">
        <v>160</v>
      </c>
      <c r="N266" s="45" t="s">
        <v>34</v>
      </c>
      <c r="O266" s="45" t="s">
        <v>35</v>
      </c>
      <c r="P266" s="45"/>
      <c r="Q266" s="47" t="s">
        <v>784</v>
      </c>
      <c r="R266" s="45" t="s">
        <v>488</v>
      </c>
      <c r="S266" s="45">
        <v>11</v>
      </c>
      <c r="T266" s="45" t="s">
        <v>785</v>
      </c>
      <c r="U266" s="45">
        <v>2025</v>
      </c>
      <c r="V266" s="45">
        <v>55</v>
      </c>
      <c r="W266" s="45">
        <v>2030</v>
      </c>
      <c r="X266" s="45">
        <v>60</v>
      </c>
      <c r="Y266" s="45"/>
      <c r="Z266" s="45"/>
      <c r="AA266" s="52" t="s">
        <v>786</v>
      </c>
      <c r="AB266" s="55" t="s">
        <v>154</v>
      </c>
      <c r="AC266" s="48"/>
      <c r="AD266" s="48" t="str">
        <f>IF(Tabela13[[#This Row],[ID_IPs_associados]]="","",IFERROR(TRIM(INDEX(_xlfn.TEXTSPLIT(Tabela13[[#This Row],[ID_IPs_associados]],"|"),1,1)),""))</f>
        <v>IP250170</v>
      </c>
      <c r="AE266" s="48" t="str">
        <f>IF(Tabela13[[#This Row],[ID_IPs_associados]]="","",IFERROR(TRIM(INDEX(_xlfn.TEXTSPLIT(Tabela13[[#This Row],[ID_IPs_associados]],"|"),1,2)),""))</f>
        <v/>
      </c>
      <c r="AF266" s="48" t="str">
        <f>IF(Tabela13[[#This Row],[ID_IPs_associados]]="","",IFERROR(TRIM(INDEX(_xlfn.TEXTSPLIT(Tabela13[[#This Row],[ID_IPs_associados]],"|"),1,3)),""))</f>
        <v/>
      </c>
      <c r="AG266" s="48" t="str">
        <f>IF(Tabela13[[#This Row],[ID_IPs_associados]]="","",IFERROR(TRIM(INDEX(_xlfn.TEXTSPLIT(Tabela13[[#This Row],[ID_IPs_associados]],"|"),1,4)),""))</f>
        <v/>
      </c>
      <c r="AH266" s="48" t="str">
        <f>IF(Tabela13[[#This Row],[ID_IPs_associados]]="","",IFERROR(TRIM(INDEX(_xlfn.TEXTSPLIT(Tabela13[[#This Row],[ID_IPs_associados]],"|"),1,5)),""))</f>
        <v/>
      </c>
    </row>
    <row r="267" spans="1:34" ht="37.5" hidden="1" x14ac:dyDescent="0.35">
      <c r="A267" s="43" t="s">
        <v>787</v>
      </c>
      <c r="B267" s="44" t="s">
        <v>788</v>
      </c>
      <c r="C267" s="45"/>
      <c r="D267" s="44"/>
      <c r="E267" s="45">
        <v>281</v>
      </c>
      <c r="F267" s="44" t="s">
        <v>789</v>
      </c>
      <c r="G267" s="45" t="s">
        <v>81</v>
      </c>
      <c r="H267" s="45">
        <v>2020</v>
      </c>
      <c r="I267" s="49">
        <v>15407</v>
      </c>
      <c r="J267" s="45">
        <v>2030</v>
      </c>
      <c r="K267" s="49">
        <v>14371</v>
      </c>
      <c r="L267" s="45" t="s">
        <v>82</v>
      </c>
      <c r="M267" s="45" t="s">
        <v>83</v>
      </c>
      <c r="N267" s="45" t="s">
        <v>34</v>
      </c>
      <c r="O267" s="45" t="s">
        <v>35</v>
      </c>
      <c r="P267" s="45"/>
      <c r="Q267" s="47"/>
      <c r="R267" s="45" t="s">
        <v>84</v>
      </c>
      <c r="S267" s="45"/>
      <c r="T267" s="45"/>
      <c r="U267" s="45"/>
      <c r="V267" s="45"/>
      <c r="W267" s="45"/>
      <c r="X267" s="45"/>
      <c r="Y267" s="45"/>
      <c r="Z267" s="45"/>
      <c r="AA267" s="44" t="s">
        <v>1301</v>
      </c>
      <c r="AB267" s="44" t="s">
        <v>790</v>
      </c>
      <c r="AC267" s="48"/>
      <c r="AD267" s="48" t="str">
        <f>IF(Tabela13[[#This Row],[ID_IPs_associados]]="","",IFERROR(TRIM(INDEX(_xlfn.TEXTSPLIT(Tabela13[[#This Row],[ID_IPs_associados]],"|"),1,1)),""))</f>
        <v/>
      </c>
      <c r="AE267" s="48" t="str">
        <f>IF(Tabela13[[#This Row],[ID_IPs_associados]]="","",IFERROR(TRIM(INDEX(_xlfn.TEXTSPLIT(Tabela13[[#This Row],[ID_IPs_associados]],"|"),1,2)),""))</f>
        <v/>
      </c>
      <c r="AF267" s="48" t="str">
        <f>IF(Tabela13[[#This Row],[ID_IPs_associados]]="","",IFERROR(TRIM(INDEX(_xlfn.TEXTSPLIT(Tabela13[[#This Row],[ID_IPs_associados]],"|"),1,3)),""))</f>
        <v/>
      </c>
      <c r="AG267" s="48" t="str">
        <f>IF(Tabela13[[#This Row],[ID_IPs_associados]]="","",IFERROR(TRIM(INDEX(_xlfn.TEXTSPLIT(Tabela13[[#This Row],[ID_IPs_associados]],"|"),1,4)),""))</f>
        <v/>
      </c>
      <c r="AH267" s="48" t="str">
        <f>IF(Tabela13[[#This Row],[ID_IPs_associados]]="","",IFERROR(TRIM(INDEX(_xlfn.TEXTSPLIT(Tabela13[[#This Row],[ID_IPs_associados]],"|"),1,5)),""))</f>
        <v/>
      </c>
    </row>
    <row r="268" spans="1:34" ht="37.5" hidden="1" x14ac:dyDescent="0.35">
      <c r="A268" s="43" t="s">
        <v>787</v>
      </c>
      <c r="B268" s="44" t="s">
        <v>788</v>
      </c>
      <c r="C268" s="45"/>
      <c r="D268" s="44"/>
      <c r="E268" s="45">
        <v>282</v>
      </c>
      <c r="F268" s="44" t="s">
        <v>791</v>
      </c>
      <c r="G268" s="45" t="s">
        <v>394</v>
      </c>
      <c r="H268" s="45">
        <v>2020</v>
      </c>
      <c r="I268" s="45">
        <v>0</v>
      </c>
      <c r="J268" s="45">
        <v>2030</v>
      </c>
      <c r="K268" s="45">
        <v>2</v>
      </c>
      <c r="L268" s="45" t="s">
        <v>82</v>
      </c>
      <c r="M268" s="45" t="s">
        <v>83</v>
      </c>
      <c r="N268" s="45" t="s">
        <v>34</v>
      </c>
      <c r="O268" s="45" t="s">
        <v>35</v>
      </c>
      <c r="P268" s="45"/>
      <c r="Q268" s="47"/>
      <c r="R268" s="45" t="s">
        <v>169</v>
      </c>
      <c r="S268" s="45"/>
      <c r="T268" s="45"/>
      <c r="U268" s="45">
        <v>2025</v>
      </c>
      <c r="V268" s="45">
        <v>0.5</v>
      </c>
      <c r="W268" s="45"/>
      <c r="X268" s="45"/>
      <c r="Y268" s="45"/>
      <c r="Z268" s="45"/>
      <c r="AA268" s="44" t="s">
        <v>792</v>
      </c>
      <c r="AB268" s="44" t="s">
        <v>790</v>
      </c>
      <c r="AC268" s="48"/>
      <c r="AD268" s="48" t="str">
        <f>IF(Tabela13[[#This Row],[ID_IPs_associados]]="","",IFERROR(TRIM(INDEX(_xlfn.TEXTSPLIT(Tabela13[[#This Row],[ID_IPs_associados]],"|"),1,1)),""))</f>
        <v/>
      </c>
      <c r="AE268" s="48" t="str">
        <f>IF(Tabela13[[#This Row],[ID_IPs_associados]]="","",IFERROR(TRIM(INDEX(_xlfn.TEXTSPLIT(Tabela13[[#This Row],[ID_IPs_associados]],"|"),1,2)),""))</f>
        <v/>
      </c>
      <c r="AF268" s="48" t="str">
        <f>IF(Tabela13[[#This Row],[ID_IPs_associados]]="","",IFERROR(TRIM(INDEX(_xlfn.TEXTSPLIT(Tabela13[[#This Row],[ID_IPs_associados]],"|"),1,3)),""))</f>
        <v/>
      </c>
      <c r="AG268" s="48" t="str">
        <f>IF(Tabela13[[#This Row],[ID_IPs_associados]]="","",IFERROR(TRIM(INDEX(_xlfn.TEXTSPLIT(Tabela13[[#This Row],[ID_IPs_associados]],"|"),1,4)),""))</f>
        <v/>
      </c>
      <c r="AH268" s="48" t="str">
        <f>IF(Tabela13[[#This Row],[ID_IPs_associados]]="","",IFERROR(TRIM(INDEX(_xlfn.TEXTSPLIT(Tabela13[[#This Row],[ID_IPs_associados]],"|"),1,5)),""))</f>
        <v/>
      </c>
    </row>
    <row r="269" spans="1:34" ht="37.5" hidden="1" x14ac:dyDescent="0.35">
      <c r="A269" s="43" t="s">
        <v>787</v>
      </c>
      <c r="B269" s="44" t="s">
        <v>788</v>
      </c>
      <c r="C269" s="45"/>
      <c r="D269" s="44"/>
      <c r="E269" s="45">
        <v>283</v>
      </c>
      <c r="F269" s="44" t="s">
        <v>793</v>
      </c>
      <c r="G269" s="45" t="s">
        <v>506</v>
      </c>
      <c r="H269" s="45">
        <v>2020</v>
      </c>
      <c r="I269" s="45">
        <v>160.30000000000001</v>
      </c>
      <c r="J269" s="45">
        <v>2030</v>
      </c>
      <c r="K269" s="56">
        <v>0.2</v>
      </c>
      <c r="L269" s="45" t="s">
        <v>61</v>
      </c>
      <c r="M269" s="45" t="s">
        <v>62</v>
      </c>
      <c r="N269" s="45" t="s">
        <v>34</v>
      </c>
      <c r="O269" s="45" t="s">
        <v>35</v>
      </c>
      <c r="P269" s="45"/>
      <c r="Q269" s="47"/>
      <c r="R269" s="45" t="s">
        <v>63</v>
      </c>
      <c r="S269" s="45">
        <v>7</v>
      </c>
      <c r="T269" s="45"/>
      <c r="U269" s="45"/>
      <c r="V269" s="45"/>
      <c r="W269" s="45"/>
      <c r="X269" s="45"/>
      <c r="Y269" s="45"/>
      <c r="Z269" s="45"/>
      <c r="AA269" s="44" t="s">
        <v>794</v>
      </c>
      <c r="AB269" s="44" t="s">
        <v>284</v>
      </c>
      <c r="AC269" s="48"/>
      <c r="AD269" s="48" t="str">
        <f>IF(Tabela13[[#This Row],[ID_IPs_associados]]="","",IFERROR(TRIM(INDEX(_xlfn.TEXTSPLIT(Tabela13[[#This Row],[ID_IPs_associados]],"|"),1,1)),""))</f>
        <v/>
      </c>
      <c r="AE269" s="48" t="str">
        <f>IF(Tabela13[[#This Row],[ID_IPs_associados]]="","",IFERROR(TRIM(INDEX(_xlfn.TEXTSPLIT(Tabela13[[#This Row],[ID_IPs_associados]],"|"),1,2)),""))</f>
        <v/>
      </c>
      <c r="AF269" s="48" t="str">
        <f>IF(Tabela13[[#This Row],[ID_IPs_associados]]="","",IFERROR(TRIM(INDEX(_xlfn.TEXTSPLIT(Tabela13[[#This Row],[ID_IPs_associados]],"|"),1,3)),""))</f>
        <v/>
      </c>
      <c r="AG269" s="48" t="str">
        <f>IF(Tabela13[[#This Row],[ID_IPs_associados]]="","",IFERROR(TRIM(INDEX(_xlfn.TEXTSPLIT(Tabela13[[#This Row],[ID_IPs_associados]],"|"),1,4)),""))</f>
        <v/>
      </c>
      <c r="AH269" s="48" t="str">
        <f>IF(Tabela13[[#This Row],[ID_IPs_associados]]="","",IFERROR(TRIM(INDEX(_xlfn.TEXTSPLIT(Tabela13[[#This Row],[ID_IPs_associados]],"|"),1,5)),""))</f>
        <v/>
      </c>
    </row>
    <row r="270" spans="1:34" ht="37.5" hidden="1" x14ac:dyDescent="0.35">
      <c r="A270" s="43" t="s">
        <v>787</v>
      </c>
      <c r="B270" s="44" t="s">
        <v>788</v>
      </c>
      <c r="C270" s="45"/>
      <c r="D270" s="44"/>
      <c r="E270" s="45">
        <v>284</v>
      </c>
      <c r="F270" s="44" t="s">
        <v>795</v>
      </c>
      <c r="G270" s="45" t="s">
        <v>506</v>
      </c>
      <c r="H270" s="45">
        <v>2020</v>
      </c>
      <c r="I270" s="45">
        <v>123.4</v>
      </c>
      <c r="J270" s="45">
        <v>2030</v>
      </c>
      <c r="K270" s="56">
        <v>0.2</v>
      </c>
      <c r="L270" s="45" t="s">
        <v>61</v>
      </c>
      <c r="M270" s="45" t="s">
        <v>62</v>
      </c>
      <c r="N270" s="45" t="s">
        <v>34</v>
      </c>
      <c r="O270" s="45" t="s">
        <v>35</v>
      </c>
      <c r="P270" s="45"/>
      <c r="Q270" s="47"/>
      <c r="R270" s="45" t="s">
        <v>63</v>
      </c>
      <c r="S270" s="45" t="s">
        <v>796</v>
      </c>
      <c r="T270" s="45"/>
      <c r="U270" s="45"/>
      <c r="V270" s="45"/>
      <c r="W270" s="45"/>
      <c r="X270" s="45"/>
      <c r="Y270" s="45"/>
      <c r="Z270" s="45"/>
      <c r="AA270" s="44" t="s">
        <v>797</v>
      </c>
      <c r="AB270" s="44" t="s">
        <v>284</v>
      </c>
      <c r="AC270" s="48"/>
      <c r="AD270" s="48" t="str">
        <f>IF(Tabela13[[#This Row],[ID_IPs_associados]]="","",IFERROR(TRIM(INDEX(_xlfn.TEXTSPLIT(Tabela13[[#This Row],[ID_IPs_associados]],"|"),1,1)),""))</f>
        <v/>
      </c>
      <c r="AE270" s="48" t="str">
        <f>IF(Tabela13[[#This Row],[ID_IPs_associados]]="","",IFERROR(TRIM(INDEX(_xlfn.TEXTSPLIT(Tabela13[[#This Row],[ID_IPs_associados]],"|"),1,2)),""))</f>
        <v/>
      </c>
      <c r="AF270" s="48" t="str">
        <f>IF(Tabela13[[#This Row],[ID_IPs_associados]]="","",IFERROR(TRIM(INDEX(_xlfn.TEXTSPLIT(Tabela13[[#This Row],[ID_IPs_associados]],"|"),1,3)),""))</f>
        <v/>
      </c>
      <c r="AG270" s="48" t="str">
        <f>IF(Tabela13[[#This Row],[ID_IPs_associados]]="","",IFERROR(TRIM(INDEX(_xlfn.TEXTSPLIT(Tabela13[[#This Row],[ID_IPs_associados]],"|"),1,4)),""))</f>
        <v/>
      </c>
      <c r="AH270" s="48" t="str">
        <f>IF(Tabela13[[#This Row],[ID_IPs_associados]]="","",IFERROR(TRIM(INDEX(_xlfn.TEXTSPLIT(Tabela13[[#This Row],[ID_IPs_associados]],"|"),1,5)),""))</f>
        <v/>
      </c>
    </row>
    <row r="271" spans="1:34" ht="50" hidden="1" x14ac:dyDescent="0.35">
      <c r="A271" s="43" t="s">
        <v>787</v>
      </c>
      <c r="B271" s="44" t="s">
        <v>788</v>
      </c>
      <c r="C271" s="45"/>
      <c r="D271" s="44"/>
      <c r="E271" s="45">
        <v>285</v>
      </c>
      <c r="F271" s="44" t="s">
        <v>798</v>
      </c>
      <c r="G271" s="45" t="s">
        <v>715</v>
      </c>
      <c r="H271" s="45">
        <v>2005</v>
      </c>
      <c r="I271" s="49">
        <v>48636</v>
      </c>
      <c r="J271" s="45">
        <v>2030</v>
      </c>
      <c r="K271" s="49">
        <v>34693</v>
      </c>
      <c r="L271" s="45" t="s">
        <v>159</v>
      </c>
      <c r="M271" s="45" t="s">
        <v>421</v>
      </c>
      <c r="N271" s="45" t="s">
        <v>34</v>
      </c>
      <c r="O271" s="45" t="s">
        <v>35</v>
      </c>
      <c r="P271" s="45"/>
      <c r="Q271" s="47"/>
      <c r="R271" s="45" t="s">
        <v>422</v>
      </c>
      <c r="S271" s="45"/>
      <c r="T271" s="45"/>
      <c r="U271" s="45"/>
      <c r="V271" s="45"/>
      <c r="W271" s="45"/>
      <c r="X271" s="45"/>
      <c r="Y271" s="45"/>
      <c r="Z271" s="45"/>
      <c r="AA271" s="44" t="s">
        <v>1272</v>
      </c>
      <c r="AB271" s="44" t="s">
        <v>1271</v>
      </c>
      <c r="AC271" s="48"/>
      <c r="AD271" s="48" t="str">
        <f>IF(Tabela13[[#This Row],[ID_IPs_associados]]="","",IFERROR(TRIM(INDEX(_xlfn.TEXTSPLIT(Tabela13[[#This Row],[ID_IPs_associados]],"|"),1,1)),""))</f>
        <v/>
      </c>
      <c r="AE271" s="48" t="str">
        <f>IF(Tabela13[[#This Row],[ID_IPs_associados]]="","",IFERROR(TRIM(INDEX(_xlfn.TEXTSPLIT(Tabela13[[#This Row],[ID_IPs_associados]],"|"),1,2)),""))</f>
        <v/>
      </c>
      <c r="AF271" s="48" t="str">
        <f>IF(Tabela13[[#This Row],[ID_IPs_associados]]="","",IFERROR(TRIM(INDEX(_xlfn.TEXTSPLIT(Tabela13[[#This Row],[ID_IPs_associados]],"|"),1,3)),""))</f>
        <v/>
      </c>
      <c r="AG271" s="48" t="str">
        <f>IF(Tabela13[[#This Row],[ID_IPs_associados]]="","",IFERROR(TRIM(INDEX(_xlfn.TEXTSPLIT(Tabela13[[#This Row],[ID_IPs_associados]],"|"),1,4)),""))</f>
        <v/>
      </c>
      <c r="AH271" s="48" t="str">
        <f>IF(Tabela13[[#This Row],[ID_IPs_associados]]="","",IFERROR(TRIM(INDEX(_xlfn.TEXTSPLIT(Tabela13[[#This Row],[ID_IPs_associados]],"|"),1,5)),""))</f>
        <v/>
      </c>
    </row>
    <row r="272" spans="1:34" ht="162.5" hidden="1" x14ac:dyDescent="0.35">
      <c r="A272" s="43" t="s">
        <v>787</v>
      </c>
      <c r="B272" s="44" t="s">
        <v>788</v>
      </c>
      <c r="C272" s="45" t="s">
        <v>799</v>
      </c>
      <c r="D272" s="44" t="s">
        <v>800</v>
      </c>
      <c r="E272" s="45">
        <v>286</v>
      </c>
      <c r="F272" s="44" t="s">
        <v>801</v>
      </c>
      <c r="G272" s="45" t="s">
        <v>41</v>
      </c>
      <c r="H272" s="45">
        <v>2020</v>
      </c>
      <c r="I272" s="45">
        <v>34</v>
      </c>
      <c r="J272" s="45">
        <v>2030</v>
      </c>
      <c r="K272" s="45">
        <v>51</v>
      </c>
      <c r="L272" s="45" t="s">
        <v>82</v>
      </c>
      <c r="M272" s="45" t="s">
        <v>83</v>
      </c>
      <c r="N272" s="45" t="s">
        <v>34</v>
      </c>
      <c r="O272" s="45" t="s">
        <v>106</v>
      </c>
      <c r="P272" s="45" t="s">
        <v>802</v>
      </c>
      <c r="Q272" s="47"/>
      <c r="R272" s="45" t="s">
        <v>376</v>
      </c>
      <c r="S272" s="45"/>
      <c r="T272" s="45"/>
      <c r="U272" s="45">
        <v>2025</v>
      </c>
      <c r="V272" s="45">
        <v>40</v>
      </c>
      <c r="W272" s="45">
        <v>2027</v>
      </c>
      <c r="X272" s="45">
        <v>44</v>
      </c>
      <c r="Y272" s="45"/>
      <c r="Z272" s="45"/>
      <c r="AA272" s="44" t="s">
        <v>803</v>
      </c>
      <c r="AB272" s="44" t="s">
        <v>790</v>
      </c>
      <c r="AC272" s="48"/>
      <c r="AD272" s="48" t="str">
        <f>IF(Tabela13[[#This Row],[ID_IPs_associados]]="","",IFERROR(TRIM(INDEX(_xlfn.TEXTSPLIT(Tabela13[[#This Row],[ID_IPs_associados]],"|"),1,1)),""))</f>
        <v>IP250170</v>
      </c>
      <c r="AE272" s="48" t="str">
        <f>IF(Tabela13[[#This Row],[ID_IPs_associados]]="","",IFERROR(TRIM(INDEX(_xlfn.TEXTSPLIT(Tabela13[[#This Row],[ID_IPs_associados]],"|"),1,2)),""))</f>
        <v>IP010040</v>
      </c>
      <c r="AF272" s="48" t="str">
        <f>IF(Tabela13[[#This Row],[ID_IPs_associados]]="","",IFERROR(TRIM(INDEX(_xlfn.TEXTSPLIT(Tabela13[[#This Row],[ID_IPs_associados]],"|"),1,3)),""))</f>
        <v>IP010060</v>
      </c>
      <c r="AG272" s="48" t="str">
        <f>IF(Tabela13[[#This Row],[ID_IPs_associados]]="","",IFERROR(TRIM(INDEX(_xlfn.TEXTSPLIT(Tabela13[[#This Row],[ID_IPs_associados]],"|"),1,4)),""))</f>
        <v>IP140030</v>
      </c>
      <c r="AH272" s="48" t="str">
        <f>IF(Tabela13[[#This Row],[ID_IPs_associados]]="","",IFERROR(TRIM(INDEX(_xlfn.TEXTSPLIT(Tabela13[[#This Row],[ID_IPs_associados]],"|"),1,5)),""))</f>
        <v/>
      </c>
    </row>
    <row r="273" spans="1:34" ht="112.5" hidden="1" x14ac:dyDescent="0.35">
      <c r="A273" s="43" t="s">
        <v>787</v>
      </c>
      <c r="B273" s="44" t="s">
        <v>788</v>
      </c>
      <c r="C273" s="45" t="s">
        <v>804</v>
      </c>
      <c r="D273" s="44" t="s">
        <v>805</v>
      </c>
      <c r="E273" s="45">
        <v>287</v>
      </c>
      <c r="F273" s="44" t="s">
        <v>806</v>
      </c>
      <c r="G273" s="45" t="s">
        <v>81</v>
      </c>
      <c r="H273" s="45">
        <v>2020</v>
      </c>
      <c r="I273" s="49">
        <v>20814</v>
      </c>
      <c r="J273" s="45">
        <v>2030</v>
      </c>
      <c r="K273" s="49">
        <v>16711</v>
      </c>
      <c r="L273" s="45" t="s">
        <v>82</v>
      </c>
      <c r="M273" s="45" t="s">
        <v>83</v>
      </c>
      <c r="N273" s="45" t="s">
        <v>34</v>
      </c>
      <c r="O273" s="45" t="s">
        <v>106</v>
      </c>
      <c r="P273" s="45">
        <v>205</v>
      </c>
      <c r="Q273" s="47"/>
      <c r="R273" s="45" t="s">
        <v>84</v>
      </c>
      <c r="S273" s="45"/>
      <c r="T273" s="45"/>
      <c r="U273" s="45"/>
      <c r="V273" s="45"/>
      <c r="W273" s="45"/>
      <c r="X273" s="45"/>
      <c r="Y273" s="45"/>
      <c r="Z273" s="45"/>
      <c r="AA273" s="44" t="s">
        <v>1302</v>
      </c>
      <c r="AB273" s="44" t="s">
        <v>790</v>
      </c>
      <c r="AC273" s="48"/>
      <c r="AD273" s="48" t="str">
        <f>IF(Tabela13[[#This Row],[ID_IPs_associados]]="","",IFERROR(TRIM(INDEX(_xlfn.TEXTSPLIT(Tabela13[[#This Row],[ID_IPs_associados]],"|"),1,1)),""))</f>
        <v>IP010040</v>
      </c>
      <c r="AE273" s="48" t="str">
        <f>IF(Tabela13[[#This Row],[ID_IPs_associados]]="","",IFERROR(TRIM(INDEX(_xlfn.TEXTSPLIT(Tabela13[[#This Row],[ID_IPs_associados]],"|"),1,2)),""))</f>
        <v>IP010060</v>
      </c>
      <c r="AF273" s="48" t="str">
        <f>IF(Tabela13[[#This Row],[ID_IPs_associados]]="","",IFERROR(TRIM(INDEX(_xlfn.TEXTSPLIT(Tabela13[[#This Row],[ID_IPs_associados]],"|"),1,3)),""))</f>
        <v>IP140030</v>
      </c>
      <c r="AG273" s="48" t="str">
        <f>IF(Tabela13[[#This Row],[ID_IPs_associados]]="","",IFERROR(TRIM(INDEX(_xlfn.TEXTSPLIT(Tabela13[[#This Row],[ID_IPs_associados]],"|"),1,4)),""))</f>
        <v/>
      </c>
      <c r="AH273" s="48" t="str">
        <f>IF(Tabela13[[#This Row],[ID_IPs_associados]]="","",IFERROR(TRIM(INDEX(_xlfn.TEXTSPLIT(Tabela13[[#This Row],[ID_IPs_associados]],"|"),1,5)),""))</f>
        <v/>
      </c>
    </row>
    <row r="274" spans="1:34" ht="37.5" hidden="1" x14ac:dyDescent="0.35">
      <c r="A274" s="43" t="s">
        <v>787</v>
      </c>
      <c r="B274" s="44" t="s">
        <v>788</v>
      </c>
      <c r="C274" s="45"/>
      <c r="D274" s="44"/>
      <c r="E274" s="45">
        <v>288</v>
      </c>
      <c r="F274" s="44" t="s">
        <v>807</v>
      </c>
      <c r="G274" s="45" t="s">
        <v>81</v>
      </c>
      <c r="H274" s="45">
        <v>2020</v>
      </c>
      <c r="I274" s="45">
        <v>0</v>
      </c>
      <c r="J274" s="45">
        <v>2030</v>
      </c>
      <c r="K274" s="49">
        <v>10484</v>
      </c>
      <c r="L274" s="45" t="s">
        <v>82</v>
      </c>
      <c r="M274" s="45" t="s">
        <v>83</v>
      </c>
      <c r="N274" s="45" t="s">
        <v>34</v>
      </c>
      <c r="O274" s="45" t="s">
        <v>35</v>
      </c>
      <c r="P274" s="45"/>
      <c r="Q274" s="47"/>
      <c r="R274" s="45" t="s">
        <v>376</v>
      </c>
      <c r="S274" s="45"/>
      <c r="T274" s="45"/>
      <c r="U274" s="45"/>
      <c r="V274" s="45"/>
      <c r="W274" s="45"/>
      <c r="X274" s="45"/>
      <c r="Y274" s="45"/>
      <c r="Z274" s="45"/>
      <c r="AA274" s="44" t="s">
        <v>808</v>
      </c>
      <c r="AB274" s="44" t="s">
        <v>790</v>
      </c>
      <c r="AC274" s="48"/>
      <c r="AD274" s="48" t="str">
        <f>IF(Tabela13[[#This Row],[ID_IPs_associados]]="","",IFERROR(TRIM(INDEX(_xlfn.TEXTSPLIT(Tabela13[[#This Row],[ID_IPs_associados]],"|"),1,1)),""))</f>
        <v/>
      </c>
      <c r="AE274" s="48" t="str">
        <f>IF(Tabela13[[#This Row],[ID_IPs_associados]]="","",IFERROR(TRIM(INDEX(_xlfn.TEXTSPLIT(Tabela13[[#This Row],[ID_IPs_associados]],"|"),1,2)),""))</f>
        <v/>
      </c>
      <c r="AF274" s="48" t="str">
        <f>IF(Tabela13[[#This Row],[ID_IPs_associados]]="","",IFERROR(TRIM(INDEX(_xlfn.TEXTSPLIT(Tabela13[[#This Row],[ID_IPs_associados]],"|"),1,3)),""))</f>
        <v/>
      </c>
      <c r="AG274" s="48" t="str">
        <f>IF(Tabela13[[#This Row],[ID_IPs_associados]]="","",IFERROR(TRIM(INDEX(_xlfn.TEXTSPLIT(Tabela13[[#This Row],[ID_IPs_associados]],"|"),1,4)),""))</f>
        <v/>
      </c>
      <c r="AH274" s="48" t="str">
        <f>IF(Tabela13[[#This Row],[ID_IPs_associados]]="","",IFERROR(TRIM(INDEX(_xlfn.TEXTSPLIT(Tabela13[[#This Row],[ID_IPs_associados]],"|"),1,5)),""))</f>
        <v/>
      </c>
    </row>
    <row r="275" spans="1:34" ht="37.5" hidden="1" x14ac:dyDescent="0.35">
      <c r="A275" s="43" t="s">
        <v>787</v>
      </c>
      <c r="B275" s="44" t="s">
        <v>788</v>
      </c>
      <c r="C275" s="45"/>
      <c r="D275" s="44"/>
      <c r="E275" s="45">
        <v>289</v>
      </c>
      <c r="F275" s="44" t="s">
        <v>809</v>
      </c>
      <c r="G275" s="45" t="s">
        <v>41</v>
      </c>
      <c r="H275" s="45">
        <v>2020</v>
      </c>
      <c r="I275" s="45">
        <v>11.6</v>
      </c>
      <c r="J275" s="45">
        <v>2030</v>
      </c>
      <c r="K275" s="45">
        <v>15</v>
      </c>
      <c r="L275" s="45" t="s">
        <v>82</v>
      </c>
      <c r="M275" s="45" t="s">
        <v>83</v>
      </c>
      <c r="N275" s="45" t="s">
        <v>34</v>
      </c>
      <c r="O275" s="45" t="s">
        <v>35</v>
      </c>
      <c r="P275" s="45"/>
      <c r="Q275" s="47"/>
      <c r="R275" s="45" t="s">
        <v>169</v>
      </c>
      <c r="S275" s="45"/>
      <c r="T275" s="45"/>
      <c r="U275" s="45"/>
      <c r="V275" s="45"/>
      <c r="W275" s="45"/>
      <c r="X275" s="45"/>
      <c r="Y275" s="45"/>
      <c r="Z275" s="45"/>
      <c r="AA275" s="44" t="s">
        <v>810</v>
      </c>
      <c r="AB275" s="44" t="s">
        <v>790</v>
      </c>
      <c r="AC275" s="48"/>
      <c r="AD275" s="48" t="str">
        <f>IF(Tabela13[[#This Row],[ID_IPs_associados]]="","",IFERROR(TRIM(INDEX(_xlfn.TEXTSPLIT(Tabela13[[#This Row],[ID_IPs_associados]],"|"),1,1)),""))</f>
        <v/>
      </c>
      <c r="AE275" s="48" t="str">
        <f>IF(Tabela13[[#This Row],[ID_IPs_associados]]="","",IFERROR(TRIM(INDEX(_xlfn.TEXTSPLIT(Tabela13[[#This Row],[ID_IPs_associados]],"|"),1,2)),""))</f>
        <v/>
      </c>
      <c r="AF275" s="48" t="str">
        <f>IF(Tabela13[[#This Row],[ID_IPs_associados]]="","",IFERROR(TRIM(INDEX(_xlfn.TEXTSPLIT(Tabela13[[#This Row],[ID_IPs_associados]],"|"),1,3)),""))</f>
        <v/>
      </c>
      <c r="AG275" s="48" t="str">
        <f>IF(Tabela13[[#This Row],[ID_IPs_associados]]="","",IFERROR(TRIM(INDEX(_xlfn.TEXTSPLIT(Tabela13[[#This Row],[ID_IPs_associados]],"|"),1,4)),""))</f>
        <v/>
      </c>
      <c r="AH275" s="48" t="str">
        <f>IF(Tabela13[[#This Row],[ID_IPs_associados]]="","",IFERROR(TRIM(INDEX(_xlfn.TEXTSPLIT(Tabela13[[#This Row],[ID_IPs_associados]],"|"),1,5)),""))</f>
        <v/>
      </c>
    </row>
    <row r="276" spans="1:34" ht="37.5" hidden="1" x14ac:dyDescent="0.35">
      <c r="A276" s="43" t="s">
        <v>787</v>
      </c>
      <c r="B276" s="44" t="s">
        <v>788</v>
      </c>
      <c r="C276" s="45"/>
      <c r="D276" s="44"/>
      <c r="E276" s="45">
        <v>290</v>
      </c>
      <c r="F276" s="44" t="s">
        <v>811</v>
      </c>
      <c r="G276" s="45" t="s">
        <v>41</v>
      </c>
      <c r="H276" s="45">
        <v>2020</v>
      </c>
      <c r="I276" s="45">
        <v>65.8</v>
      </c>
      <c r="J276" s="45">
        <v>2030</v>
      </c>
      <c r="K276" s="45">
        <v>65</v>
      </c>
      <c r="L276" s="45" t="s">
        <v>82</v>
      </c>
      <c r="M276" s="45" t="s">
        <v>83</v>
      </c>
      <c r="N276" s="45" t="s">
        <v>34</v>
      </c>
      <c r="O276" s="45" t="s">
        <v>35</v>
      </c>
      <c r="P276" s="45"/>
      <c r="Q276" s="47"/>
      <c r="R276" s="45" t="s">
        <v>169</v>
      </c>
      <c r="S276" s="45"/>
      <c r="T276" s="45"/>
      <c r="U276" s="45"/>
      <c r="V276" s="45"/>
      <c r="W276" s="45"/>
      <c r="X276" s="45"/>
      <c r="Y276" s="45"/>
      <c r="Z276" s="45"/>
      <c r="AA276" s="44" t="s">
        <v>812</v>
      </c>
      <c r="AB276" s="44" t="s">
        <v>790</v>
      </c>
      <c r="AC276" s="48"/>
      <c r="AD276" s="48" t="str">
        <f>IF(Tabela13[[#This Row],[ID_IPs_associados]]="","",IFERROR(TRIM(INDEX(_xlfn.TEXTSPLIT(Tabela13[[#This Row],[ID_IPs_associados]],"|"),1,1)),""))</f>
        <v/>
      </c>
      <c r="AE276" s="48" t="str">
        <f>IF(Tabela13[[#This Row],[ID_IPs_associados]]="","",IFERROR(TRIM(INDEX(_xlfn.TEXTSPLIT(Tabela13[[#This Row],[ID_IPs_associados]],"|"),1,2)),""))</f>
        <v/>
      </c>
      <c r="AF276" s="48" t="str">
        <f>IF(Tabela13[[#This Row],[ID_IPs_associados]]="","",IFERROR(TRIM(INDEX(_xlfn.TEXTSPLIT(Tabela13[[#This Row],[ID_IPs_associados]],"|"),1,3)),""))</f>
        <v/>
      </c>
      <c r="AG276" s="48" t="str">
        <f>IF(Tabela13[[#This Row],[ID_IPs_associados]]="","",IFERROR(TRIM(INDEX(_xlfn.TEXTSPLIT(Tabela13[[#This Row],[ID_IPs_associados]],"|"),1,4)),""))</f>
        <v/>
      </c>
      <c r="AH276" s="48" t="str">
        <f>IF(Tabela13[[#This Row],[ID_IPs_associados]]="","",IFERROR(TRIM(INDEX(_xlfn.TEXTSPLIT(Tabela13[[#This Row],[ID_IPs_associados]],"|"),1,5)),""))</f>
        <v/>
      </c>
    </row>
    <row r="277" spans="1:34" ht="50" hidden="1" x14ac:dyDescent="0.35">
      <c r="A277" s="43" t="s">
        <v>787</v>
      </c>
      <c r="B277" s="44" t="s">
        <v>788</v>
      </c>
      <c r="C277" s="45"/>
      <c r="D277" s="44"/>
      <c r="E277" s="45">
        <v>291</v>
      </c>
      <c r="F277" s="44" t="s">
        <v>813</v>
      </c>
      <c r="G277" s="45" t="s">
        <v>394</v>
      </c>
      <c r="H277" s="45">
        <v>2020</v>
      </c>
      <c r="I277" s="45">
        <v>1.109</v>
      </c>
      <c r="J277" s="45">
        <v>2030</v>
      </c>
      <c r="K277" s="56">
        <v>20.8</v>
      </c>
      <c r="L277" s="45" t="s">
        <v>82</v>
      </c>
      <c r="M277" s="45" t="s">
        <v>83</v>
      </c>
      <c r="N277" s="45" t="s">
        <v>34</v>
      </c>
      <c r="O277" s="45" t="s">
        <v>35</v>
      </c>
      <c r="P277" s="45"/>
      <c r="Q277" s="47" t="s">
        <v>1357</v>
      </c>
      <c r="R277" s="45" t="s">
        <v>376</v>
      </c>
      <c r="S277" s="45"/>
      <c r="T277" s="45"/>
      <c r="U277" s="45">
        <v>2025</v>
      </c>
      <c r="V277" s="45">
        <v>8.9</v>
      </c>
      <c r="W277" s="45"/>
      <c r="X277" s="45"/>
      <c r="Y277" s="45"/>
      <c r="Z277" s="45"/>
      <c r="AA277" s="44" t="s">
        <v>814</v>
      </c>
      <c r="AB277" s="44" t="s">
        <v>790</v>
      </c>
      <c r="AC277" s="48"/>
      <c r="AD277" s="48" t="str">
        <f>IF(Tabela13[[#This Row],[ID_IPs_associados]]="","",IFERROR(TRIM(INDEX(_xlfn.TEXTSPLIT(Tabela13[[#This Row],[ID_IPs_associados]],"|"),1,1)),""))</f>
        <v/>
      </c>
      <c r="AE277" s="48" t="str">
        <f>IF(Tabela13[[#This Row],[ID_IPs_associados]]="","",IFERROR(TRIM(INDEX(_xlfn.TEXTSPLIT(Tabela13[[#This Row],[ID_IPs_associados]],"|"),1,2)),""))</f>
        <v/>
      </c>
      <c r="AF277" s="48" t="str">
        <f>IF(Tabela13[[#This Row],[ID_IPs_associados]]="","",IFERROR(TRIM(INDEX(_xlfn.TEXTSPLIT(Tabela13[[#This Row],[ID_IPs_associados]],"|"),1,3)),""))</f>
        <v/>
      </c>
      <c r="AG277" s="48" t="str">
        <f>IF(Tabela13[[#This Row],[ID_IPs_associados]]="","",IFERROR(TRIM(INDEX(_xlfn.TEXTSPLIT(Tabela13[[#This Row],[ID_IPs_associados]],"|"),1,4)),""))</f>
        <v/>
      </c>
      <c r="AH277" s="48" t="str">
        <f>IF(Tabela13[[#This Row],[ID_IPs_associados]]="","",IFERROR(TRIM(INDEX(_xlfn.TEXTSPLIT(Tabela13[[#This Row],[ID_IPs_associados]],"|"),1,5)),""))</f>
        <v/>
      </c>
    </row>
    <row r="278" spans="1:34" ht="112.5" hidden="1" x14ac:dyDescent="0.35">
      <c r="A278" s="43" t="s">
        <v>787</v>
      </c>
      <c r="B278" s="44" t="s">
        <v>788</v>
      </c>
      <c r="C278" s="45" t="s">
        <v>815</v>
      </c>
      <c r="D278" s="44" t="s">
        <v>816</v>
      </c>
      <c r="E278" s="45">
        <v>292</v>
      </c>
      <c r="F278" s="44" t="s">
        <v>817</v>
      </c>
      <c r="G278" s="45" t="s">
        <v>394</v>
      </c>
      <c r="H278" s="45">
        <v>2020</v>
      </c>
      <c r="I278" s="45">
        <v>5.5019999999999998</v>
      </c>
      <c r="J278" s="45">
        <v>2030</v>
      </c>
      <c r="K278" s="56">
        <v>12.4</v>
      </c>
      <c r="L278" s="45" t="s">
        <v>82</v>
      </c>
      <c r="M278" s="45" t="s">
        <v>83</v>
      </c>
      <c r="N278" s="45" t="s">
        <v>34</v>
      </c>
      <c r="O278" s="45" t="s">
        <v>106</v>
      </c>
      <c r="P278" s="45">
        <v>122</v>
      </c>
      <c r="Q278" s="47" t="s">
        <v>1357</v>
      </c>
      <c r="R278" s="45" t="s">
        <v>376</v>
      </c>
      <c r="S278" s="45"/>
      <c r="T278" s="45"/>
      <c r="U278" s="45">
        <v>2025</v>
      </c>
      <c r="V278" s="45">
        <v>6.3</v>
      </c>
      <c r="W278" s="45"/>
      <c r="X278" s="45"/>
      <c r="Y278" s="45"/>
      <c r="Z278" s="45"/>
      <c r="AA278" s="44" t="s">
        <v>818</v>
      </c>
      <c r="AB278" s="44" t="s">
        <v>790</v>
      </c>
      <c r="AC278" s="48"/>
      <c r="AD278" s="48" t="str">
        <f>IF(Tabela13[[#This Row],[ID_IPs_associados]]="","",IFERROR(TRIM(INDEX(_xlfn.TEXTSPLIT(Tabela13[[#This Row],[ID_IPs_associados]],"|"),1,1)),""))</f>
        <v>IP080970</v>
      </c>
      <c r="AE278" s="48" t="str">
        <f>IF(Tabela13[[#This Row],[ID_IPs_associados]]="","",IFERROR(TRIM(INDEX(_xlfn.TEXTSPLIT(Tabela13[[#This Row],[ID_IPs_associados]],"|"),1,2)),""))</f>
        <v>IP250070</v>
      </c>
      <c r="AF278" s="48" t="str">
        <f>IF(Tabela13[[#This Row],[ID_IPs_associados]]="","",IFERROR(TRIM(INDEX(_xlfn.TEXTSPLIT(Tabela13[[#This Row],[ID_IPs_associados]],"|"),1,3)),""))</f>
        <v/>
      </c>
      <c r="AG278" s="48" t="str">
        <f>IF(Tabela13[[#This Row],[ID_IPs_associados]]="","",IFERROR(TRIM(INDEX(_xlfn.TEXTSPLIT(Tabela13[[#This Row],[ID_IPs_associados]],"|"),1,4)),""))</f>
        <v/>
      </c>
      <c r="AH278" s="48" t="str">
        <f>IF(Tabela13[[#This Row],[ID_IPs_associados]]="","",IFERROR(TRIM(INDEX(_xlfn.TEXTSPLIT(Tabela13[[#This Row],[ID_IPs_associados]],"|"),1,5)),""))</f>
        <v/>
      </c>
    </row>
    <row r="279" spans="1:34" ht="50" hidden="1" x14ac:dyDescent="0.35">
      <c r="A279" s="43" t="s">
        <v>787</v>
      </c>
      <c r="B279" s="44" t="s">
        <v>788</v>
      </c>
      <c r="C279" s="45"/>
      <c r="D279" s="44"/>
      <c r="E279" s="45">
        <v>293</v>
      </c>
      <c r="F279" s="44" t="s">
        <v>819</v>
      </c>
      <c r="G279" s="45" t="s">
        <v>394</v>
      </c>
      <c r="H279" s="45">
        <v>2020</v>
      </c>
      <c r="I279" s="45">
        <v>3.6</v>
      </c>
      <c r="J279" s="45">
        <v>2030</v>
      </c>
      <c r="K279" s="66">
        <v>3.9</v>
      </c>
      <c r="L279" s="45" t="s">
        <v>82</v>
      </c>
      <c r="M279" s="45" t="s">
        <v>83</v>
      </c>
      <c r="N279" s="45" t="s">
        <v>34</v>
      </c>
      <c r="O279" s="45" t="s">
        <v>35</v>
      </c>
      <c r="P279" s="45"/>
      <c r="Q279" s="47" t="s">
        <v>1358</v>
      </c>
      <c r="R279" s="45" t="s">
        <v>376</v>
      </c>
      <c r="S279" s="45"/>
      <c r="T279" s="45"/>
      <c r="U279" s="45">
        <v>2025</v>
      </c>
      <c r="V279" s="45">
        <v>3.6</v>
      </c>
      <c r="W279" s="45"/>
      <c r="X279" s="45"/>
      <c r="Y279" s="45"/>
      <c r="Z279" s="45"/>
      <c r="AA279" s="44" t="s">
        <v>820</v>
      </c>
      <c r="AB279" s="44" t="s">
        <v>790</v>
      </c>
      <c r="AC279" s="48"/>
      <c r="AD279" s="48" t="str">
        <f>IF(Tabela13[[#This Row],[ID_IPs_associados]]="","",IFERROR(TRIM(INDEX(_xlfn.TEXTSPLIT(Tabela13[[#This Row],[ID_IPs_associados]],"|"),1,1)),""))</f>
        <v/>
      </c>
      <c r="AE279" s="48" t="str">
        <f>IF(Tabela13[[#This Row],[ID_IPs_associados]]="","",IFERROR(TRIM(INDEX(_xlfn.TEXTSPLIT(Tabela13[[#This Row],[ID_IPs_associados]],"|"),1,2)),""))</f>
        <v/>
      </c>
      <c r="AF279" s="48" t="str">
        <f>IF(Tabela13[[#This Row],[ID_IPs_associados]]="","",IFERROR(TRIM(INDEX(_xlfn.TEXTSPLIT(Tabela13[[#This Row],[ID_IPs_associados]],"|"),1,3)),""))</f>
        <v/>
      </c>
      <c r="AG279" s="48" t="str">
        <f>IF(Tabela13[[#This Row],[ID_IPs_associados]]="","",IFERROR(TRIM(INDEX(_xlfn.TEXTSPLIT(Tabela13[[#This Row],[ID_IPs_associados]],"|"),1,4)),""))</f>
        <v/>
      </c>
      <c r="AH279" s="48" t="str">
        <f>IF(Tabela13[[#This Row],[ID_IPs_associados]]="","",IFERROR(TRIM(INDEX(_xlfn.TEXTSPLIT(Tabela13[[#This Row],[ID_IPs_associados]],"|"),1,5)),""))</f>
        <v/>
      </c>
    </row>
    <row r="280" spans="1:34" ht="73.5" hidden="1" customHeight="1" x14ac:dyDescent="0.35">
      <c r="A280" s="43" t="s">
        <v>787</v>
      </c>
      <c r="B280" s="44" t="s">
        <v>788</v>
      </c>
      <c r="C280" s="45" t="s">
        <v>397</v>
      </c>
      <c r="D280" s="44" t="s">
        <v>398</v>
      </c>
      <c r="E280" s="45">
        <v>294</v>
      </c>
      <c r="F280" s="44" t="s">
        <v>821</v>
      </c>
      <c r="G280" s="45" t="s">
        <v>394</v>
      </c>
      <c r="H280" s="45">
        <v>2020</v>
      </c>
      <c r="I280" s="45">
        <v>0</v>
      </c>
      <c r="J280" s="45">
        <v>2030</v>
      </c>
      <c r="K280" s="56">
        <v>0.2</v>
      </c>
      <c r="L280" s="45" t="s">
        <v>82</v>
      </c>
      <c r="M280" s="45" t="s">
        <v>83</v>
      </c>
      <c r="N280" s="45" t="s">
        <v>34</v>
      </c>
      <c r="O280" s="45" t="s">
        <v>106</v>
      </c>
      <c r="P280" s="45">
        <v>122</v>
      </c>
      <c r="Q280" s="47" t="s">
        <v>1357</v>
      </c>
      <c r="R280" s="45" t="s">
        <v>376</v>
      </c>
      <c r="S280" s="45"/>
      <c r="T280" s="45"/>
      <c r="U280" s="45">
        <v>2025</v>
      </c>
      <c r="V280" s="45">
        <v>0</v>
      </c>
      <c r="W280" s="45"/>
      <c r="X280" s="45"/>
      <c r="Y280" s="45"/>
      <c r="Z280" s="45"/>
      <c r="AA280" s="44" t="s">
        <v>822</v>
      </c>
      <c r="AB280" s="44" t="s">
        <v>790</v>
      </c>
      <c r="AC280" s="48"/>
      <c r="AD280" s="48" t="str">
        <f>IF(Tabela13[[#This Row],[ID_IPs_associados]]="","",IFERROR(TRIM(INDEX(_xlfn.TEXTSPLIT(Tabela13[[#This Row],[ID_IPs_associados]],"|"),1,1)),""))</f>
        <v>IP080970</v>
      </c>
      <c r="AE280" s="48" t="str">
        <f>IF(Tabela13[[#This Row],[ID_IPs_associados]]="","",IFERROR(TRIM(INDEX(_xlfn.TEXTSPLIT(Tabela13[[#This Row],[ID_IPs_associados]],"|"),1,2)),""))</f>
        <v/>
      </c>
      <c r="AF280" s="48" t="str">
        <f>IF(Tabela13[[#This Row],[ID_IPs_associados]]="","",IFERROR(TRIM(INDEX(_xlfn.TEXTSPLIT(Tabela13[[#This Row],[ID_IPs_associados]],"|"),1,3)),""))</f>
        <v/>
      </c>
      <c r="AG280" s="48" t="str">
        <f>IF(Tabela13[[#This Row],[ID_IPs_associados]]="","",IFERROR(TRIM(INDEX(_xlfn.TEXTSPLIT(Tabela13[[#This Row],[ID_IPs_associados]],"|"),1,4)),""))</f>
        <v/>
      </c>
      <c r="AH280" s="48" t="str">
        <f>IF(Tabela13[[#This Row],[ID_IPs_associados]]="","",IFERROR(TRIM(INDEX(_xlfn.TEXTSPLIT(Tabela13[[#This Row],[ID_IPs_associados]],"|"),1,5)),""))</f>
        <v/>
      </c>
    </row>
    <row r="281" spans="1:34" ht="37.5" hidden="1" x14ac:dyDescent="0.35">
      <c r="A281" s="43" t="s">
        <v>787</v>
      </c>
      <c r="B281" s="44" t="s">
        <v>788</v>
      </c>
      <c r="C281" s="45"/>
      <c r="D281" s="44"/>
      <c r="E281" s="45">
        <v>295</v>
      </c>
      <c r="F281" s="44" t="s">
        <v>823</v>
      </c>
      <c r="G281" s="45" t="s">
        <v>394</v>
      </c>
      <c r="H281" s="45">
        <v>2020</v>
      </c>
      <c r="I281" s="45">
        <v>3.4000000000000002E-2</v>
      </c>
      <c r="J281" s="45">
        <v>2030</v>
      </c>
      <c r="K281" s="56">
        <v>0.1</v>
      </c>
      <c r="L281" s="45" t="s">
        <v>82</v>
      </c>
      <c r="M281" s="45" t="s">
        <v>83</v>
      </c>
      <c r="N281" s="45" t="s">
        <v>34</v>
      </c>
      <c r="O281" s="45" t="s">
        <v>35</v>
      </c>
      <c r="P281" s="45"/>
      <c r="Q281" s="47" t="s">
        <v>1357</v>
      </c>
      <c r="R281" s="45" t="s">
        <v>376</v>
      </c>
      <c r="S281" s="45"/>
      <c r="T281" s="45"/>
      <c r="U281" s="45">
        <v>2025</v>
      </c>
      <c r="V281" s="45">
        <v>0.1</v>
      </c>
      <c r="W281" s="45"/>
      <c r="X281" s="45"/>
      <c r="Y281" s="45"/>
      <c r="Z281" s="45"/>
      <c r="AA281" s="44" t="s">
        <v>824</v>
      </c>
      <c r="AB281" s="44" t="s">
        <v>790</v>
      </c>
      <c r="AC281" s="48"/>
      <c r="AD281" s="48" t="str">
        <f>IF(Tabela13[[#This Row],[ID_IPs_associados]]="","",IFERROR(TRIM(INDEX(_xlfn.TEXTSPLIT(Tabela13[[#This Row],[ID_IPs_associados]],"|"),1,1)),""))</f>
        <v/>
      </c>
      <c r="AE281" s="48" t="str">
        <f>IF(Tabela13[[#This Row],[ID_IPs_associados]]="","",IFERROR(TRIM(INDEX(_xlfn.TEXTSPLIT(Tabela13[[#This Row],[ID_IPs_associados]],"|"),1,2)),""))</f>
        <v/>
      </c>
      <c r="AF281" s="48" t="str">
        <f>IF(Tabela13[[#This Row],[ID_IPs_associados]]="","",IFERROR(TRIM(INDEX(_xlfn.TEXTSPLIT(Tabela13[[#This Row],[ID_IPs_associados]],"|"),1,3)),""))</f>
        <v/>
      </c>
      <c r="AG281" s="48" t="str">
        <f>IF(Tabela13[[#This Row],[ID_IPs_associados]]="","",IFERROR(TRIM(INDEX(_xlfn.TEXTSPLIT(Tabela13[[#This Row],[ID_IPs_associados]],"|"),1,4)),""))</f>
        <v/>
      </c>
      <c r="AH281" s="48" t="str">
        <f>IF(Tabela13[[#This Row],[ID_IPs_associados]]="","",IFERROR(TRIM(INDEX(_xlfn.TEXTSPLIT(Tabela13[[#This Row],[ID_IPs_associados]],"|"),1,5)),""))</f>
        <v/>
      </c>
    </row>
    <row r="282" spans="1:34" ht="50" hidden="1" x14ac:dyDescent="0.35">
      <c r="A282" s="43" t="s">
        <v>787</v>
      </c>
      <c r="B282" s="44" t="s">
        <v>788</v>
      </c>
      <c r="C282" s="45"/>
      <c r="D282" s="44"/>
      <c r="E282" s="45">
        <v>296</v>
      </c>
      <c r="F282" s="44" t="s">
        <v>825</v>
      </c>
      <c r="G282" s="45" t="s">
        <v>394</v>
      </c>
      <c r="H282" s="45">
        <v>2020</v>
      </c>
      <c r="I282" s="45">
        <v>0.86399999999999999</v>
      </c>
      <c r="J282" s="45">
        <v>2030</v>
      </c>
      <c r="K282" s="46">
        <v>1.3</v>
      </c>
      <c r="L282" s="45" t="s">
        <v>82</v>
      </c>
      <c r="M282" s="45" t="s">
        <v>83</v>
      </c>
      <c r="N282" s="45" t="s">
        <v>34</v>
      </c>
      <c r="O282" s="45" t="s">
        <v>35</v>
      </c>
      <c r="P282" s="45"/>
      <c r="Q282" s="47" t="s">
        <v>1357</v>
      </c>
      <c r="R282" s="45" t="s">
        <v>376</v>
      </c>
      <c r="S282" s="45"/>
      <c r="T282" s="45"/>
      <c r="U282" s="45">
        <v>2025</v>
      </c>
      <c r="V282" s="45">
        <v>1.3</v>
      </c>
      <c r="W282" s="45"/>
      <c r="X282" s="45"/>
      <c r="Y282" s="45"/>
      <c r="Z282" s="45"/>
      <c r="AA282" s="44" t="s">
        <v>826</v>
      </c>
      <c r="AB282" s="44" t="s">
        <v>790</v>
      </c>
      <c r="AC282" s="48"/>
      <c r="AD282" s="48" t="str">
        <f>IF(Tabela13[[#This Row],[ID_IPs_associados]]="","",IFERROR(TRIM(INDEX(_xlfn.TEXTSPLIT(Tabela13[[#This Row],[ID_IPs_associados]],"|"),1,1)),""))</f>
        <v/>
      </c>
      <c r="AE282" s="48" t="str">
        <f>IF(Tabela13[[#This Row],[ID_IPs_associados]]="","",IFERROR(TRIM(INDEX(_xlfn.TEXTSPLIT(Tabela13[[#This Row],[ID_IPs_associados]],"|"),1,2)),""))</f>
        <v/>
      </c>
      <c r="AF282" s="48" t="str">
        <f>IF(Tabela13[[#This Row],[ID_IPs_associados]]="","",IFERROR(TRIM(INDEX(_xlfn.TEXTSPLIT(Tabela13[[#This Row],[ID_IPs_associados]],"|"),1,3)),""))</f>
        <v/>
      </c>
      <c r="AG282" s="48" t="str">
        <f>IF(Tabela13[[#This Row],[ID_IPs_associados]]="","",IFERROR(TRIM(INDEX(_xlfn.TEXTSPLIT(Tabela13[[#This Row],[ID_IPs_associados]],"|"),1,4)),""))</f>
        <v/>
      </c>
      <c r="AH282" s="48" t="str">
        <f>IF(Tabela13[[#This Row],[ID_IPs_associados]]="","",IFERROR(TRIM(INDEX(_xlfn.TEXTSPLIT(Tabela13[[#This Row],[ID_IPs_associados]],"|"),1,5)),""))</f>
        <v/>
      </c>
    </row>
    <row r="283" spans="1:34" ht="50" hidden="1" x14ac:dyDescent="0.35">
      <c r="A283" s="43" t="s">
        <v>787</v>
      </c>
      <c r="B283" s="44" t="s">
        <v>788</v>
      </c>
      <c r="C283" s="45"/>
      <c r="D283" s="44"/>
      <c r="E283" s="45">
        <v>297</v>
      </c>
      <c r="F283" s="44" t="s">
        <v>827</v>
      </c>
      <c r="G283" s="45" t="s">
        <v>715</v>
      </c>
      <c r="H283" s="45">
        <v>2005</v>
      </c>
      <c r="I283" s="49">
        <v>3037</v>
      </c>
      <c r="J283" s="45">
        <v>2030</v>
      </c>
      <c r="K283" s="49">
        <v>911.1</v>
      </c>
      <c r="L283" s="45" t="s">
        <v>159</v>
      </c>
      <c r="M283" s="45" t="s">
        <v>421</v>
      </c>
      <c r="N283" s="45" t="s">
        <v>34</v>
      </c>
      <c r="O283" s="45" t="s">
        <v>35</v>
      </c>
      <c r="P283" s="45"/>
      <c r="Q283" s="47"/>
      <c r="R283" s="45" t="s">
        <v>422</v>
      </c>
      <c r="S283" s="45"/>
      <c r="T283" s="45"/>
      <c r="U283" s="45"/>
      <c r="V283" s="45"/>
      <c r="W283" s="45"/>
      <c r="X283" s="45"/>
      <c r="Y283" s="45"/>
      <c r="Z283" s="45"/>
      <c r="AA283" s="44" t="s">
        <v>1273</v>
      </c>
      <c r="AB283" s="44" t="s">
        <v>1271</v>
      </c>
      <c r="AC283" s="48" t="s">
        <v>1270</v>
      </c>
      <c r="AD283" s="48" t="str">
        <f>IF(Tabela13[[#This Row],[ID_IPs_associados]]="","",IFERROR(TRIM(INDEX(_xlfn.TEXTSPLIT(Tabela13[[#This Row],[ID_IPs_associados]],"|"),1,1)),""))</f>
        <v/>
      </c>
      <c r="AE283" s="48" t="str">
        <f>IF(Tabela13[[#This Row],[ID_IPs_associados]]="","",IFERROR(TRIM(INDEX(_xlfn.TEXTSPLIT(Tabela13[[#This Row],[ID_IPs_associados]],"|"),1,2)),""))</f>
        <v/>
      </c>
      <c r="AF283" s="48" t="str">
        <f>IF(Tabela13[[#This Row],[ID_IPs_associados]]="","",IFERROR(TRIM(INDEX(_xlfn.TEXTSPLIT(Tabela13[[#This Row],[ID_IPs_associados]],"|"),1,3)),""))</f>
        <v/>
      </c>
      <c r="AG283" s="48" t="str">
        <f>IF(Tabela13[[#This Row],[ID_IPs_associados]]="","",IFERROR(TRIM(INDEX(_xlfn.TEXTSPLIT(Tabela13[[#This Row],[ID_IPs_associados]],"|"),1,4)),""))</f>
        <v/>
      </c>
      <c r="AH283" s="48" t="str">
        <f>IF(Tabela13[[#This Row],[ID_IPs_associados]]="","",IFERROR(TRIM(INDEX(_xlfn.TEXTSPLIT(Tabela13[[#This Row],[ID_IPs_associados]],"|"),1,5)),""))</f>
        <v/>
      </c>
    </row>
    <row r="284" spans="1:34" ht="50" hidden="1" x14ac:dyDescent="0.35">
      <c r="A284" s="43" t="s">
        <v>787</v>
      </c>
      <c r="B284" s="44" t="s">
        <v>788</v>
      </c>
      <c r="C284" s="45" t="s">
        <v>372</v>
      </c>
      <c r="D284" s="44" t="s">
        <v>373</v>
      </c>
      <c r="E284" s="45">
        <v>298</v>
      </c>
      <c r="F284" s="44" t="s">
        <v>828</v>
      </c>
      <c r="G284" s="45" t="s">
        <v>715</v>
      </c>
      <c r="H284" s="45">
        <v>2005</v>
      </c>
      <c r="I284" s="49">
        <v>2784</v>
      </c>
      <c r="J284" s="45">
        <v>2030</v>
      </c>
      <c r="K284" s="49">
        <v>1810</v>
      </c>
      <c r="L284" s="45" t="s">
        <v>159</v>
      </c>
      <c r="M284" s="45" t="s">
        <v>421</v>
      </c>
      <c r="N284" s="45" t="s">
        <v>34</v>
      </c>
      <c r="O284" s="45" t="s">
        <v>35</v>
      </c>
      <c r="P284" s="45"/>
      <c r="Q284" s="47"/>
      <c r="R284" s="45" t="s">
        <v>422</v>
      </c>
      <c r="S284" s="45"/>
      <c r="T284" s="45"/>
      <c r="U284" s="45"/>
      <c r="V284" s="45"/>
      <c r="W284" s="45"/>
      <c r="X284" s="45"/>
      <c r="Y284" s="45"/>
      <c r="Z284" s="45"/>
      <c r="AA284" s="44" t="s">
        <v>1274</v>
      </c>
      <c r="AB284" s="44" t="s">
        <v>1271</v>
      </c>
      <c r="AC284" s="48" t="s">
        <v>1270</v>
      </c>
      <c r="AD284" s="48" t="str">
        <f>IF(Tabela13[[#This Row],[ID_IPs_associados]]="","",IFERROR(TRIM(INDEX(_xlfn.TEXTSPLIT(Tabela13[[#This Row],[ID_IPs_associados]],"|"),1,1)),""))</f>
        <v>IP010060</v>
      </c>
      <c r="AE284" s="48" t="str">
        <f>IF(Tabela13[[#This Row],[ID_IPs_associados]]="","",IFERROR(TRIM(INDEX(_xlfn.TEXTSPLIT(Tabela13[[#This Row],[ID_IPs_associados]],"|"),1,2)),""))</f>
        <v/>
      </c>
      <c r="AF284" s="48" t="str">
        <f>IF(Tabela13[[#This Row],[ID_IPs_associados]]="","",IFERROR(TRIM(INDEX(_xlfn.TEXTSPLIT(Tabela13[[#This Row],[ID_IPs_associados]],"|"),1,3)),""))</f>
        <v/>
      </c>
      <c r="AG284" s="48" t="str">
        <f>IF(Tabela13[[#This Row],[ID_IPs_associados]]="","",IFERROR(TRIM(INDEX(_xlfn.TEXTSPLIT(Tabela13[[#This Row],[ID_IPs_associados]],"|"),1,4)),""))</f>
        <v/>
      </c>
      <c r="AH284" s="48" t="str">
        <f>IF(Tabela13[[#This Row],[ID_IPs_associados]]="","",IFERROR(TRIM(INDEX(_xlfn.TEXTSPLIT(Tabela13[[#This Row],[ID_IPs_associados]],"|"),1,5)),""))</f>
        <v/>
      </c>
    </row>
    <row r="285" spans="1:34" ht="62.5" hidden="1" x14ac:dyDescent="0.35">
      <c r="A285" s="43" t="s">
        <v>787</v>
      </c>
      <c r="B285" s="44" t="s">
        <v>788</v>
      </c>
      <c r="C285" s="45" t="s">
        <v>1229</v>
      </c>
      <c r="D285" s="44" t="s">
        <v>829</v>
      </c>
      <c r="E285" s="45">
        <v>299</v>
      </c>
      <c r="F285" s="44" t="s">
        <v>830</v>
      </c>
      <c r="G285" s="45" t="s">
        <v>715</v>
      </c>
      <c r="H285" s="45">
        <v>2005</v>
      </c>
      <c r="I285" s="49">
        <v>19945</v>
      </c>
      <c r="J285" s="45">
        <v>2030</v>
      </c>
      <c r="K285" s="49">
        <v>11967</v>
      </c>
      <c r="L285" s="45" t="s">
        <v>159</v>
      </c>
      <c r="M285" s="45" t="s">
        <v>421</v>
      </c>
      <c r="N285" s="45" t="s">
        <v>34</v>
      </c>
      <c r="O285" s="45" t="s">
        <v>35</v>
      </c>
      <c r="P285" s="45"/>
      <c r="Q285" s="47" t="s">
        <v>602</v>
      </c>
      <c r="R285" s="45" t="s">
        <v>422</v>
      </c>
      <c r="S285" s="45"/>
      <c r="T285" s="45"/>
      <c r="U285" s="45"/>
      <c r="V285" s="45"/>
      <c r="W285" s="45"/>
      <c r="X285" s="45"/>
      <c r="Y285" s="45"/>
      <c r="Z285" s="45"/>
      <c r="AA285" s="44" t="s">
        <v>1275</v>
      </c>
      <c r="AB285" s="44" t="s">
        <v>1271</v>
      </c>
      <c r="AC285" s="48" t="s">
        <v>1270</v>
      </c>
      <c r="AD285" s="48" t="str">
        <f>IF(Tabela13[[#This Row],[ID_IPs_associados]]="","",IFERROR(TRIM(INDEX(_xlfn.TEXTSPLIT(Tabela13[[#This Row],[ID_IPs_associados]],"|"),1,1)),""))</f>
        <v>IP010040</v>
      </c>
      <c r="AE285" s="48" t="str">
        <f>IF(Tabela13[[#This Row],[ID_IPs_associados]]="","",IFERROR(TRIM(INDEX(_xlfn.TEXTSPLIT(Tabela13[[#This Row],[ID_IPs_associados]],"|"),1,2)),""))</f>
        <v>IP010060</v>
      </c>
      <c r="AF285" s="48" t="str">
        <f>IF(Tabela13[[#This Row],[ID_IPs_associados]]="","",IFERROR(TRIM(INDEX(_xlfn.TEXTSPLIT(Tabela13[[#This Row],[ID_IPs_associados]],"|"),1,3)),""))</f>
        <v/>
      </c>
      <c r="AG285" s="48" t="str">
        <f>IF(Tabela13[[#This Row],[ID_IPs_associados]]="","",IFERROR(TRIM(INDEX(_xlfn.TEXTSPLIT(Tabela13[[#This Row],[ID_IPs_associados]],"|"),1,4)),""))</f>
        <v/>
      </c>
      <c r="AH285" s="48" t="str">
        <f>IF(Tabela13[[#This Row],[ID_IPs_associados]]="","",IFERROR(TRIM(INDEX(_xlfn.TEXTSPLIT(Tabela13[[#This Row],[ID_IPs_associados]],"|"),1,5)),""))</f>
        <v/>
      </c>
    </row>
    <row r="286" spans="1:34" ht="50" hidden="1" x14ac:dyDescent="0.35">
      <c r="A286" s="43" t="s">
        <v>787</v>
      </c>
      <c r="B286" s="44" t="s">
        <v>788</v>
      </c>
      <c r="C286" s="45"/>
      <c r="D286" s="44"/>
      <c r="E286" s="45">
        <v>300</v>
      </c>
      <c r="F286" s="44" t="s">
        <v>831</v>
      </c>
      <c r="G286" s="45" t="s">
        <v>715</v>
      </c>
      <c r="H286" s="45">
        <v>2005</v>
      </c>
      <c r="I286" s="49">
        <v>8308</v>
      </c>
      <c r="J286" s="45">
        <v>2030</v>
      </c>
      <c r="K286" s="49">
        <v>7394.12</v>
      </c>
      <c r="L286" s="45" t="s">
        <v>159</v>
      </c>
      <c r="M286" s="45" t="s">
        <v>421</v>
      </c>
      <c r="N286" s="45" t="s">
        <v>34</v>
      </c>
      <c r="O286" s="45" t="s">
        <v>35</v>
      </c>
      <c r="P286" s="45"/>
      <c r="Q286" s="47" t="s">
        <v>1277</v>
      </c>
      <c r="R286" s="45" t="s">
        <v>422</v>
      </c>
      <c r="S286" s="45"/>
      <c r="T286" s="45"/>
      <c r="U286" s="45"/>
      <c r="V286" s="45"/>
      <c r="W286" s="45"/>
      <c r="X286" s="45"/>
      <c r="Y286" s="45"/>
      <c r="Z286" s="45"/>
      <c r="AA286" s="44" t="s">
        <v>1276</v>
      </c>
      <c r="AB286" s="44" t="s">
        <v>1271</v>
      </c>
      <c r="AC286" s="48" t="s">
        <v>1270</v>
      </c>
      <c r="AD286" s="48" t="str">
        <f>IF(Tabela13[[#This Row],[ID_IPs_associados]]="","",IFERROR(TRIM(INDEX(_xlfn.TEXTSPLIT(Tabela13[[#This Row],[ID_IPs_associados]],"|"),1,1)),""))</f>
        <v/>
      </c>
      <c r="AE286" s="48" t="str">
        <f>IF(Tabela13[[#This Row],[ID_IPs_associados]]="","",IFERROR(TRIM(INDEX(_xlfn.TEXTSPLIT(Tabela13[[#This Row],[ID_IPs_associados]],"|"),1,2)),""))</f>
        <v/>
      </c>
      <c r="AF286" s="48" t="str">
        <f>IF(Tabela13[[#This Row],[ID_IPs_associados]]="","",IFERROR(TRIM(INDEX(_xlfn.TEXTSPLIT(Tabela13[[#This Row],[ID_IPs_associados]],"|"),1,3)),""))</f>
        <v/>
      </c>
      <c r="AG286" s="48" t="str">
        <f>IF(Tabela13[[#This Row],[ID_IPs_associados]]="","",IFERROR(TRIM(INDEX(_xlfn.TEXTSPLIT(Tabela13[[#This Row],[ID_IPs_associados]],"|"),1,4)),""))</f>
        <v/>
      </c>
      <c r="AH286" s="48" t="str">
        <f>IF(Tabela13[[#This Row],[ID_IPs_associados]]="","",IFERROR(TRIM(INDEX(_xlfn.TEXTSPLIT(Tabela13[[#This Row],[ID_IPs_associados]],"|"),1,5)),""))</f>
        <v/>
      </c>
    </row>
    <row r="287" spans="1:34" ht="50" hidden="1" x14ac:dyDescent="0.35">
      <c r="A287" s="43" t="s">
        <v>787</v>
      </c>
      <c r="B287" s="44" t="s">
        <v>788</v>
      </c>
      <c r="C287" s="45"/>
      <c r="D287" s="44"/>
      <c r="E287" s="45">
        <v>301</v>
      </c>
      <c r="F287" s="44" t="s">
        <v>832</v>
      </c>
      <c r="G287" s="45" t="s">
        <v>715</v>
      </c>
      <c r="H287" s="45">
        <v>2005</v>
      </c>
      <c r="I287" s="49">
        <v>6764</v>
      </c>
      <c r="J287" s="45">
        <v>2030</v>
      </c>
      <c r="K287" s="50">
        <v>4734.7999999999993</v>
      </c>
      <c r="L287" s="45" t="s">
        <v>159</v>
      </c>
      <c r="M287" s="45" t="s">
        <v>421</v>
      </c>
      <c r="N287" s="45" t="s">
        <v>34</v>
      </c>
      <c r="O287" s="45" t="s">
        <v>35</v>
      </c>
      <c r="P287" s="45"/>
      <c r="Q287" s="47" t="s">
        <v>1277</v>
      </c>
      <c r="R287" s="45" t="s">
        <v>422</v>
      </c>
      <c r="S287" s="45"/>
      <c r="T287" s="45"/>
      <c r="U287" s="45"/>
      <c r="V287" s="45"/>
      <c r="W287" s="45"/>
      <c r="X287" s="45"/>
      <c r="Y287" s="45"/>
      <c r="Z287" s="45"/>
      <c r="AA287" s="44" t="s">
        <v>1278</v>
      </c>
      <c r="AB287" s="48" t="s">
        <v>1271</v>
      </c>
      <c r="AC287" s="48" t="s">
        <v>1270</v>
      </c>
      <c r="AD287" s="48" t="str">
        <f>IF(Tabela13[[#This Row],[ID_IPs_associados]]="","",IFERROR(TRIM(INDEX(_xlfn.TEXTSPLIT(Tabela13[[#This Row],[ID_IPs_associados]],"|"),1,1)),""))</f>
        <v/>
      </c>
      <c r="AE287" s="48" t="str">
        <f>IF(Tabela13[[#This Row],[ID_IPs_associados]]="","",IFERROR(TRIM(INDEX(_xlfn.TEXTSPLIT(Tabela13[[#This Row],[ID_IPs_associados]],"|"),1,2)),""))</f>
        <v/>
      </c>
      <c r="AF287" s="48" t="str">
        <f>IF(Tabela13[[#This Row],[ID_IPs_associados]]="","",IFERROR(TRIM(INDEX(_xlfn.TEXTSPLIT(Tabela13[[#This Row],[ID_IPs_associados]],"|"),1,3)),""))</f>
        <v/>
      </c>
      <c r="AG287" s="48" t="str">
        <f>IF(Tabela13[[#This Row],[ID_IPs_associados]]="","",IFERROR(TRIM(INDEX(_xlfn.TEXTSPLIT(Tabela13[[#This Row],[ID_IPs_associados]],"|"),1,4)),""))</f>
        <v/>
      </c>
      <c r="AH287" s="48" t="str">
        <f>IF(Tabela13[[#This Row],[ID_IPs_associados]]="","",IFERROR(TRIM(INDEX(_xlfn.TEXTSPLIT(Tabela13[[#This Row],[ID_IPs_associados]],"|"),1,5)),""))</f>
        <v/>
      </c>
    </row>
    <row r="288" spans="1:34" ht="50" hidden="1" x14ac:dyDescent="0.35">
      <c r="A288" s="43" t="s">
        <v>787</v>
      </c>
      <c r="B288" s="44" t="s">
        <v>788</v>
      </c>
      <c r="C288" s="45" t="s">
        <v>690</v>
      </c>
      <c r="D288" s="44" t="s">
        <v>691</v>
      </c>
      <c r="E288" s="45">
        <v>302</v>
      </c>
      <c r="F288" s="44" t="s">
        <v>833</v>
      </c>
      <c r="G288" s="45" t="s">
        <v>41</v>
      </c>
      <c r="H288" s="45">
        <v>2020</v>
      </c>
      <c r="I288" s="45">
        <v>58</v>
      </c>
      <c r="J288" s="45">
        <v>2030</v>
      </c>
      <c r="K288" s="45">
        <v>93</v>
      </c>
      <c r="L288" s="45" t="s">
        <v>82</v>
      </c>
      <c r="M288" s="45" t="s">
        <v>83</v>
      </c>
      <c r="N288" s="45" t="s">
        <v>34</v>
      </c>
      <c r="O288" s="45" t="s">
        <v>35</v>
      </c>
      <c r="P288" s="45"/>
      <c r="Q288" s="47" t="s">
        <v>1357</v>
      </c>
      <c r="R288" s="45" t="s">
        <v>376</v>
      </c>
      <c r="S288" s="45"/>
      <c r="T288" s="45"/>
      <c r="U288" s="45">
        <v>2025</v>
      </c>
      <c r="V288" s="45">
        <v>86</v>
      </c>
      <c r="W288" s="45"/>
      <c r="X288" s="45"/>
      <c r="Y288" s="45"/>
      <c r="Z288" s="45"/>
      <c r="AA288" s="19" t="s">
        <v>1303</v>
      </c>
      <c r="AB288" s="37" t="s">
        <v>1304</v>
      </c>
      <c r="AC288" s="48"/>
      <c r="AD288" s="48" t="str">
        <f>IF(Tabela13[[#This Row],[ID_IPs_associados]]="","",IFERROR(TRIM(INDEX(_xlfn.TEXTSPLIT(Tabela13[[#This Row],[ID_IPs_associados]],"|"),1,1)),""))</f>
        <v>IP250170</v>
      </c>
      <c r="AE288" s="48" t="str">
        <f>IF(Tabela13[[#This Row],[ID_IPs_associados]]="","",IFERROR(TRIM(INDEX(_xlfn.TEXTSPLIT(Tabela13[[#This Row],[ID_IPs_associados]],"|"),1,2)),""))</f>
        <v/>
      </c>
      <c r="AF288" s="48" t="str">
        <f>IF(Tabela13[[#This Row],[ID_IPs_associados]]="","",IFERROR(TRIM(INDEX(_xlfn.TEXTSPLIT(Tabela13[[#This Row],[ID_IPs_associados]],"|"),1,3)),""))</f>
        <v/>
      </c>
      <c r="AG288" s="48" t="str">
        <f>IF(Tabela13[[#This Row],[ID_IPs_associados]]="","",IFERROR(TRIM(INDEX(_xlfn.TEXTSPLIT(Tabela13[[#This Row],[ID_IPs_associados]],"|"),1,4)),""))</f>
        <v/>
      </c>
      <c r="AH288" s="48" t="str">
        <f>IF(Tabela13[[#This Row],[ID_IPs_associados]]="","",IFERROR(TRIM(INDEX(_xlfn.TEXTSPLIT(Tabela13[[#This Row],[ID_IPs_associados]],"|"),1,5)),""))</f>
        <v/>
      </c>
    </row>
    <row r="289" spans="1:34" ht="50" hidden="1" x14ac:dyDescent="0.35">
      <c r="A289" s="43" t="s">
        <v>787</v>
      </c>
      <c r="B289" s="44" t="s">
        <v>788</v>
      </c>
      <c r="C289" s="45"/>
      <c r="D289" s="44"/>
      <c r="E289" s="45">
        <v>303</v>
      </c>
      <c r="F289" s="44" t="s">
        <v>834</v>
      </c>
      <c r="G289" s="45" t="s">
        <v>41</v>
      </c>
      <c r="H289" s="45">
        <v>2020</v>
      </c>
      <c r="I289" s="45">
        <v>41.5</v>
      </c>
      <c r="J289" s="45">
        <v>2030</v>
      </c>
      <c r="K289" s="45">
        <v>63</v>
      </c>
      <c r="L289" s="45" t="s">
        <v>82</v>
      </c>
      <c r="M289" s="45" t="s">
        <v>83</v>
      </c>
      <c r="N289" s="45" t="s">
        <v>34</v>
      </c>
      <c r="O289" s="45" t="s">
        <v>35</v>
      </c>
      <c r="P289" s="45"/>
      <c r="Q289" s="47" t="s">
        <v>1357</v>
      </c>
      <c r="R289" s="45" t="s">
        <v>376</v>
      </c>
      <c r="S289" s="45"/>
      <c r="T289" s="45"/>
      <c r="U289" s="45">
        <v>2025</v>
      </c>
      <c r="V289" s="45">
        <v>46</v>
      </c>
      <c r="W289" s="45"/>
      <c r="X289" s="45"/>
      <c r="Y289" s="45"/>
      <c r="Z289" s="45"/>
      <c r="AA289" s="44" t="s">
        <v>835</v>
      </c>
      <c r="AB289" s="44" t="s">
        <v>790</v>
      </c>
      <c r="AC289" s="48"/>
      <c r="AD289" s="48" t="str">
        <f>IF(Tabela13[[#This Row],[ID_IPs_associados]]="","",IFERROR(TRIM(INDEX(_xlfn.TEXTSPLIT(Tabela13[[#This Row],[ID_IPs_associados]],"|"),1,1)),""))</f>
        <v/>
      </c>
      <c r="AE289" s="48" t="str">
        <f>IF(Tabela13[[#This Row],[ID_IPs_associados]]="","",IFERROR(TRIM(INDEX(_xlfn.TEXTSPLIT(Tabela13[[#This Row],[ID_IPs_associados]],"|"),1,2)),""))</f>
        <v/>
      </c>
      <c r="AF289" s="48" t="str">
        <f>IF(Tabela13[[#This Row],[ID_IPs_associados]]="","",IFERROR(TRIM(INDEX(_xlfn.TEXTSPLIT(Tabela13[[#This Row],[ID_IPs_associados]],"|"),1,3)),""))</f>
        <v/>
      </c>
      <c r="AG289" s="48" t="str">
        <f>IF(Tabela13[[#This Row],[ID_IPs_associados]]="","",IFERROR(TRIM(INDEX(_xlfn.TEXTSPLIT(Tabela13[[#This Row],[ID_IPs_associados]],"|"),1,4)),""))</f>
        <v/>
      </c>
      <c r="AH289" s="48" t="str">
        <f>IF(Tabela13[[#This Row],[ID_IPs_associados]]="","",IFERROR(TRIM(INDEX(_xlfn.TEXTSPLIT(Tabela13[[#This Row],[ID_IPs_associados]],"|"),1,5)),""))</f>
        <v/>
      </c>
    </row>
    <row r="290" spans="1:34" ht="112.5" hidden="1" x14ac:dyDescent="0.35">
      <c r="A290" s="43" t="s">
        <v>787</v>
      </c>
      <c r="B290" s="44" t="s">
        <v>788</v>
      </c>
      <c r="C290" s="45" t="s">
        <v>804</v>
      </c>
      <c r="D290" s="44" t="s">
        <v>805</v>
      </c>
      <c r="E290" s="45">
        <v>304</v>
      </c>
      <c r="F290" s="44" t="s">
        <v>836</v>
      </c>
      <c r="G290" s="45" t="s">
        <v>41</v>
      </c>
      <c r="H290" s="45">
        <v>2020</v>
      </c>
      <c r="I290" s="45">
        <v>9.6999999999999993</v>
      </c>
      <c r="J290" s="45">
        <v>2030</v>
      </c>
      <c r="K290" s="45">
        <v>29</v>
      </c>
      <c r="L290" s="45" t="s">
        <v>82</v>
      </c>
      <c r="M290" s="45" t="s">
        <v>83</v>
      </c>
      <c r="N290" s="45" t="s">
        <v>34</v>
      </c>
      <c r="O290" s="45" t="s">
        <v>106</v>
      </c>
      <c r="P290" s="45" t="s">
        <v>837</v>
      </c>
      <c r="Q290" s="47" t="s">
        <v>1357</v>
      </c>
      <c r="R290" s="45" t="s">
        <v>376</v>
      </c>
      <c r="S290" s="45"/>
      <c r="T290" s="45"/>
      <c r="U290" s="45">
        <v>2025</v>
      </c>
      <c r="V290" s="45">
        <v>19</v>
      </c>
      <c r="W290" s="45"/>
      <c r="X290" s="45"/>
      <c r="Y290" s="45"/>
      <c r="Z290" s="45"/>
      <c r="AA290" s="44" t="s">
        <v>838</v>
      </c>
      <c r="AB290" s="44" t="s">
        <v>790</v>
      </c>
      <c r="AC290" s="48"/>
      <c r="AD290" s="48" t="str">
        <f>IF(Tabela13[[#This Row],[ID_IPs_associados]]="","",IFERROR(TRIM(INDEX(_xlfn.TEXTSPLIT(Tabela13[[#This Row],[ID_IPs_associados]],"|"),1,1)),""))</f>
        <v>IP010040</v>
      </c>
      <c r="AE290" s="48" t="str">
        <f>IF(Tabela13[[#This Row],[ID_IPs_associados]]="","",IFERROR(TRIM(INDEX(_xlfn.TEXTSPLIT(Tabela13[[#This Row],[ID_IPs_associados]],"|"),1,2)),""))</f>
        <v>IP010060</v>
      </c>
      <c r="AF290" s="48" t="str">
        <f>IF(Tabela13[[#This Row],[ID_IPs_associados]]="","",IFERROR(TRIM(INDEX(_xlfn.TEXTSPLIT(Tabela13[[#This Row],[ID_IPs_associados]],"|"),1,3)),""))</f>
        <v>IP140030</v>
      </c>
      <c r="AG290" s="48" t="str">
        <f>IF(Tabela13[[#This Row],[ID_IPs_associados]]="","",IFERROR(TRIM(INDEX(_xlfn.TEXTSPLIT(Tabela13[[#This Row],[ID_IPs_associados]],"|"),1,4)),""))</f>
        <v/>
      </c>
      <c r="AH290" s="48" t="str">
        <f>IF(Tabela13[[#This Row],[ID_IPs_associados]]="","",IFERROR(TRIM(INDEX(_xlfn.TEXTSPLIT(Tabela13[[#This Row],[ID_IPs_associados]],"|"),1,5)),""))</f>
        <v/>
      </c>
    </row>
    <row r="291" spans="1:34" ht="112.5" hidden="1" x14ac:dyDescent="0.35">
      <c r="A291" s="43" t="s">
        <v>787</v>
      </c>
      <c r="B291" s="44" t="s">
        <v>788</v>
      </c>
      <c r="C291" s="45" t="s">
        <v>839</v>
      </c>
      <c r="D291" s="44" t="s">
        <v>840</v>
      </c>
      <c r="E291" s="45">
        <v>305</v>
      </c>
      <c r="F291" s="44" t="s">
        <v>841</v>
      </c>
      <c r="G291" s="45" t="s">
        <v>41</v>
      </c>
      <c r="H291" s="45">
        <v>2019</v>
      </c>
      <c r="I291" s="45">
        <v>1.4</v>
      </c>
      <c r="J291" s="45">
        <v>2030</v>
      </c>
      <c r="K291" s="45">
        <v>3</v>
      </c>
      <c r="L291" s="45" t="s">
        <v>61</v>
      </c>
      <c r="M291" s="45" t="s">
        <v>62</v>
      </c>
      <c r="N291" s="45" t="s">
        <v>34</v>
      </c>
      <c r="O291" s="45" t="s">
        <v>35</v>
      </c>
      <c r="P291" s="45"/>
      <c r="Q291" s="47"/>
      <c r="R291" s="45" t="s">
        <v>63</v>
      </c>
      <c r="S291" s="45"/>
      <c r="T291" s="45"/>
      <c r="U291" s="45"/>
      <c r="V291" s="45"/>
      <c r="W291" s="45"/>
      <c r="X291" s="45"/>
      <c r="Y291" s="45"/>
      <c r="Z291" s="45"/>
      <c r="AA291" s="52" t="s">
        <v>842</v>
      </c>
      <c r="AB291" s="44" t="s">
        <v>284</v>
      </c>
      <c r="AC291" s="48"/>
      <c r="AD291" s="48" t="str">
        <f>IF(Tabela13[[#This Row],[ID_IPs_associados]]="","",IFERROR(TRIM(INDEX(_xlfn.TEXTSPLIT(Tabela13[[#This Row],[ID_IPs_associados]],"|"),1,1)),""))</f>
        <v>IP010040</v>
      </c>
      <c r="AE291" s="48" t="str">
        <f>IF(Tabela13[[#This Row],[ID_IPs_associados]]="","",IFERROR(TRIM(INDEX(_xlfn.TEXTSPLIT(Tabela13[[#This Row],[ID_IPs_associados]],"|"),1,2)),""))</f>
        <v>IP010060</v>
      </c>
      <c r="AF291" s="48" t="str">
        <f>IF(Tabela13[[#This Row],[ID_IPs_associados]]="","",IFERROR(TRIM(INDEX(_xlfn.TEXTSPLIT(Tabela13[[#This Row],[ID_IPs_associados]],"|"),1,3)),""))</f>
        <v>IP250170</v>
      </c>
      <c r="AG291" s="48" t="str">
        <f>IF(Tabela13[[#This Row],[ID_IPs_associados]]="","",IFERROR(TRIM(INDEX(_xlfn.TEXTSPLIT(Tabela13[[#This Row],[ID_IPs_associados]],"|"),1,4)),""))</f>
        <v/>
      </c>
      <c r="AH291" s="48" t="str">
        <f>IF(Tabela13[[#This Row],[ID_IPs_associados]]="","",IFERROR(TRIM(INDEX(_xlfn.TEXTSPLIT(Tabela13[[#This Row],[ID_IPs_associados]],"|"),1,5)),""))</f>
        <v/>
      </c>
    </row>
    <row r="292" spans="1:34" ht="37.5" hidden="1" x14ac:dyDescent="0.35">
      <c r="A292" s="68" t="s">
        <v>843</v>
      </c>
      <c r="B292" s="69" t="s">
        <v>844</v>
      </c>
      <c r="C292" s="70"/>
      <c r="D292" s="69"/>
      <c r="E292" s="70">
        <v>306</v>
      </c>
      <c r="F292" s="69" t="s">
        <v>845</v>
      </c>
      <c r="G292" s="70" t="s">
        <v>598</v>
      </c>
      <c r="H292" s="70">
        <v>2018</v>
      </c>
      <c r="I292" s="70">
        <v>15.9</v>
      </c>
      <c r="J292" s="70">
        <v>2030</v>
      </c>
      <c r="K292" s="71">
        <v>13.6</v>
      </c>
      <c r="L292" s="45" t="s">
        <v>159</v>
      </c>
      <c r="M292" s="45" t="s">
        <v>44</v>
      </c>
      <c r="N292" s="45" t="s">
        <v>34</v>
      </c>
      <c r="O292" s="45" t="s">
        <v>35</v>
      </c>
      <c r="P292" s="70"/>
      <c r="Q292" s="72"/>
      <c r="R292" s="45" t="s">
        <v>529</v>
      </c>
      <c r="S292" s="70">
        <v>12</v>
      </c>
      <c r="T292" s="70" t="s">
        <v>846</v>
      </c>
      <c r="U292" s="70"/>
      <c r="V292" s="70"/>
      <c r="W292" s="70"/>
      <c r="X292" s="70"/>
      <c r="Y292" s="70"/>
      <c r="Z292" s="70"/>
      <c r="AA292" s="69" t="s">
        <v>847</v>
      </c>
      <c r="AB292" s="44"/>
      <c r="AC292" s="73"/>
      <c r="AD292" s="73" t="str">
        <f>IF(Tabela13[[#This Row],[ID_IPs_associados]]="","",IFERROR(TRIM(INDEX(_xlfn.TEXTSPLIT(Tabela13[[#This Row],[ID_IPs_associados]],"|"),1,1)),""))</f>
        <v/>
      </c>
      <c r="AE292" s="73" t="str">
        <f>IF(Tabela13[[#This Row],[ID_IPs_associados]]="","",IFERROR(TRIM(INDEX(_xlfn.TEXTSPLIT(Tabela13[[#This Row],[ID_IPs_associados]],"|"),1,2)),""))</f>
        <v/>
      </c>
      <c r="AF292" s="73" t="str">
        <f>IF(Tabela13[[#This Row],[ID_IPs_associados]]="","",IFERROR(TRIM(INDEX(_xlfn.TEXTSPLIT(Tabela13[[#This Row],[ID_IPs_associados]],"|"),1,3)),""))</f>
        <v/>
      </c>
      <c r="AG292" s="73" t="str">
        <f>IF(Tabela13[[#This Row],[ID_IPs_associados]]="","",IFERROR(TRIM(INDEX(_xlfn.TEXTSPLIT(Tabela13[[#This Row],[ID_IPs_associados]],"|"),1,4)),""))</f>
        <v/>
      </c>
      <c r="AH292" s="73" t="str">
        <f>IF(Tabela13[[#This Row],[ID_IPs_associados]]="","",IFERROR(TRIM(INDEX(_xlfn.TEXTSPLIT(Tabela13[[#This Row],[ID_IPs_associados]],"|"),1,5)),""))</f>
        <v/>
      </c>
    </row>
    <row r="293" spans="1:34" ht="62.5" hidden="1" x14ac:dyDescent="0.35">
      <c r="A293" s="43" t="s">
        <v>843</v>
      </c>
      <c r="B293" s="44" t="s">
        <v>844</v>
      </c>
      <c r="C293" s="45"/>
      <c r="D293" s="44"/>
      <c r="E293" s="45">
        <v>307</v>
      </c>
      <c r="F293" s="44" t="s">
        <v>848</v>
      </c>
      <c r="G293" s="45" t="s">
        <v>41</v>
      </c>
      <c r="H293" s="45">
        <v>2018</v>
      </c>
      <c r="I293" s="45">
        <v>7</v>
      </c>
      <c r="J293" s="45">
        <v>2030</v>
      </c>
      <c r="K293" s="56">
        <v>4.4000000000000004</v>
      </c>
      <c r="L293" s="45" t="s">
        <v>159</v>
      </c>
      <c r="M293" s="45" t="s">
        <v>160</v>
      </c>
      <c r="N293" s="45" t="s">
        <v>34</v>
      </c>
      <c r="O293" s="45" t="s">
        <v>35</v>
      </c>
      <c r="P293" s="45"/>
      <c r="Q293" s="47"/>
      <c r="R293" s="45" t="s">
        <v>762</v>
      </c>
      <c r="S293" s="45"/>
      <c r="T293" s="45"/>
      <c r="U293" s="45"/>
      <c r="V293" s="45"/>
      <c r="W293" s="45"/>
      <c r="X293" s="45"/>
      <c r="Y293" s="45"/>
      <c r="Z293" s="45"/>
      <c r="AA293" s="52" t="s">
        <v>849</v>
      </c>
      <c r="AB293" s="55" t="s">
        <v>154</v>
      </c>
      <c r="AC293" s="48"/>
      <c r="AD293" s="48" t="str">
        <f>IF(Tabela13[[#This Row],[ID_IPs_associados]]="","",IFERROR(TRIM(INDEX(_xlfn.TEXTSPLIT(Tabela13[[#This Row],[ID_IPs_associados]],"|"),1,1)),""))</f>
        <v/>
      </c>
      <c r="AE293" s="48" t="str">
        <f>IF(Tabela13[[#This Row],[ID_IPs_associados]]="","",IFERROR(TRIM(INDEX(_xlfn.TEXTSPLIT(Tabela13[[#This Row],[ID_IPs_associados]],"|"),1,2)),""))</f>
        <v/>
      </c>
      <c r="AF293" s="48" t="str">
        <f>IF(Tabela13[[#This Row],[ID_IPs_associados]]="","",IFERROR(TRIM(INDEX(_xlfn.TEXTSPLIT(Tabela13[[#This Row],[ID_IPs_associados]],"|"),1,3)),""))</f>
        <v/>
      </c>
      <c r="AG293" s="48" t="str">
        <f>IF(Tabela13[[#This Row],[ID_IPs_associados]]="","",IFERROR(TRIM(INDEX(_xlfn.TEXTSPLIT(Tabela13[[#This Row],[ID_IPs_associados]],"|"),1,4)),""))</f>
        <v/>
      </c>
      <c r="AH293" s="48" t="str">
        <f>IF(Tabela13[[#This Row],[ID_IPs_associados]]="","",IFERROR(TRIM(INDEX(_xlfn.TEXTSPLIT(Tabela13[[#This Row],[ID_IPs_associados]],"|"),1,5)),""))</f>
        <v/>
      </c>
    </row>
    <row r="294" spans="1:34" ht="37.5" hidden="1" x14ac:dyDescent="0.35">
      <c r="A294" s="43" t="s">
        <v>843</v>
      </c>
      <c r="B294" s="44" t="s">
        <v>844</v>
      </c>
      <c r="C294" s="45"/>
      <c r="D294" s="44"/>
      <c r="E294" s="45">
        <v>308</v>
      </c>
      <c r="F294" s="44" t="s">
        <v>850</v>
      </c>
      <c r="G294" s="45" t="s">
        <v>767</v>
      </c>
      <c r="H294" s="45">
        <v>2018</v>
      </c>
      <c r="I294" s="45">
        <v>1.18</v>
      </c>
      <c r="J294" s="45">
        <v>2030</v>
      </c>
      <c r="K294" s="46">
        <v>1.68</v>
      </c>
      <c r="L294" s="45" t="s">
        <v>159</v>
      </c>
      <c r="M294" s="45" t="s">
        <v>69</v>
      </c>
      <c r="N294" s="45" t="s">
        <v>34</v>
      </c>
      <c r="O294" s="45" t="s">
        <v>35</v>
      </c>
      <c r="P294" s="45"/>
      <c r="Q294" s="47"/>
      <c r="R294" s="45" t="s">
        <v>768</v>
      </c>
      <c r="S294" s="45">
        <v>12</v>
      </c>
      <c r="T294" s="45" t="s">
        <v>492</v>
      </c>
      <c r="U294" s="45"/>
      <c r="V294" s="45"/>
      <c r="W294" s="45"/>
      <c r="X294" s="45"/>
      <c r="Y294" s="45"/>
      <c r="Z294" s="45"/>
      <c r="AA294" s="44" t="s">
        <v>769</v>
      </c>
      <c r="AB294" s="44"/>
      <c r="AC294" s="48"/>
      <c r="AD294" s="48" t="str">
        <f>IF(Tabela13[[#This Row],[ID_IPs_associados]]="","",IFERROR(TRIM(INDEX(_xlfn.TEXTSPLIT(Tabela13[[#This Row],[ID_IPs_associados]],"|"),1,1)),""))</f>
        <v/>
      </c>
      <c r="AE294" s="48" t="str">
        <f>IF(Tabela13[[#This Row],[ID_IPs_associados]]="","",IFERROR(TRIM(INDEX(_xlfn.TEXTSPLIT(Tabela13[[#This Row],[ID_IPs_associados]],"|"),1,2)),""))</f>
        <v/>
      </c>
      <c r="AF294" s="48" t="str">
        <f>IF(Tabela13[[#This Row],[ID_IPs_associados]]="","",IFERROR(TRIM(INDEX(_xlfn.TEXTSPLIT(Tabela13[[#This Row],[ID_IPs_associados]],"|"),1,3)),""))</f>
        <v/>
      </c>
      <c r="AG294" s="48" t="str">
        <f>IF(Tabela13[[#This Row],[ID_IPs_associados]]="","",IFERROR(TRIM(INDEX(_xlfn.TEXTSPLIT(Tabela13[[#This Row],[ID_IPs_associados]],"|"),1,4)),""))</f>
        <v/>
      </c>
      <c r="AH294" s="48" t="str">
        <f>IF(Tabela13[[#This Row],[ID_IPs_associados]]="","",IFERROR(TRIM(INDEX(_xlfn.TEXTSPLIT(Tabela13[[#This Row],[ID_IPs_associados]],"|"),1,5)),""))</f>
        <v/>
      </c>
    </row>
    <row r="295" spans="1:34" ht="50" hidden="1" x14ac:dyDescent="0.35">
      <c r="A295" s="43" t="s">
        <v>843</v>
      </c>
      <c r="B295" s="44" t="s">
        <v>844</v>
      </c>
      <c r="C295" s="45"/>
      <c r="D295" s="44"/>
      <c r="E295" s="45">
        <v>309</v>
      </c>
      <c r="F295" s="44" t="s">
        <v>851</v>
      </c>
      <c r="G295" s="45" t="s">
        <v>1348</v>
      </c>
      <c r="H295" s="45">
        <v>2018</v>
      </c>
      <c r="I295" s="45">
        <v>0.08</v>
      </c>
      <c r="J295" s="45">
        <v>2030</v>
      </c>
      <c r="K295" s="74">
        <v>5.8999999999999997E-2</v>
      </c>
      <c r="L295" s="45" t="s">
        <v>159</v>
      </c>
      <c r="M295" s="45" t="s">
        <v>69</v>
      </c>
      <c r="N295" s="45" t="s">
        <v>34</v>
      </c>
      <c r="O295" s="45" t="s">
        <v>35</v>
      </c>
      <c r="P295" s="45"/>
      <c r="Q295" s="47"/>
      <c r="R295" s="45" t="s">
        <v>768</v>
      </c>
      <c r="S295" s="45">
        <v>12</v>
      </c>
      <c r="T295" s="45" t="s">
        <v>492</v>
      </c>
      <c r="U295" s="45"/>
      <c r="V295" s="45"/>
      <c r="W295" s="45"/>
      <c r="X295" s="45"/>
      <c r="Y295" s="45"/>
      <c r="Z295" s="45"/>
      <c r="AA295" s="44" t="s">
        <v>852</v>
      </c>
      <c r="AB295" s="44"/>
      <c r="AC295" s="48"/>
      <c r="AD295" s="48" t="str">
        <f>IF(Tabela13[[#This Row],[ID_IPs_associados]]="","",IFERROR(TRIM(INDEX(_xlfn.TEXTSPLIT(Tabela13[[#This Row],[ID_IPs_associados]],"|"),1,1)),""))</f>
        <v/>
      </c>
      <c r="AE295" s="48" t="str">
        <f>IF(Tabela13[[#This Row],[ID_IPs_associados]]="","",IFERROR(TRIM(INDEX(_xlfn.TEXTSPLIT(Tabela13[[#This Row],[ID_IPs_associados]],"|"),1,2)),""))</f>
        <v/>
      </c>
      <c r="AF295" s="48" t="str">
        <f>IF(Tabela13[[#This Row],[ID_IPs_associados]]="","",IFERROR(TRIM(INDEX(_xlfn.TEXTSPLIT(Tabela13[[#This Row],[ID_IPs_associados]],"|"),1,3)),""))</f>
        <v/>
      </c>
      <c r="AG295" s="48" t="str">
        <f>IF(Tabela13[[#This Row],[ID_IPs_associados]]="","",IFERROR(TRIM(INDEX(_xlfn.TEXTSPLIT(Tabela13[[#This Row],[ID_IPs_associados]],"|"),1,4)),""))</f>
        <v/>
      </c>
      <c r="AH295" s="48" t="str">
        <f>IF(Tabela13[[#This Row],[ID_IPs_associados]]="","",IFERROR(TRIM(INDEX(_xlfn.TEXTSPLIT(Tabela13[[#This Row],[ID_IPs_associados]],"|"),1,5)),""))</f>
        <v/>
      </c>
    </row>
    <row r="296" spans="1:34" ht="37.5" hidden="1" x14ac:dyDescent="0.35">
      <c r="A296" s="43" t="s">
        <v>843</v>
      </c>
      <c r="B296" s="44" t="s">
        <v>844</v>
      </c>
      <c r="C296" s="45"/>
      <c r="D296" s="44"/>
      <c r="E296" s="45">
        <v>310</v>
      </c>
      <c r="F296" s="44" t="s">
        <v>853</v>
      </c>
      <c r="G296" s="45" t="s">
        <v>41</v>
      </c>
      <c r="H296" s="45">
        <v>2018</v>
      </c>
      <c r="I296" s="45">
        <v>65</v>
      </c>
      <c r="J296" s="45">
        <v>2030</v>
      </c>
      <c r="K296" s="45">
        <v>81</v>
      </c>
      <c r="L296" s="45" t="s">
        <v>159</v>
      </c>
      <c r="M296" s="45" t="s">
        <v>160</v>
      </c>
      <c r="N296" s="45" t="s">
        <v>34</v>
      </c>
      <c r="O296" s="45" t="s">
        <v>35</v>
      </c>
      <c r="P296" s="45"/>
      <c r="Q296" s="47"/>
      <c r="R296" s="45" t="s">
        <v>762</v>
      </c>
      <c r="S296" s="45"/>
      <c r="T296" s="45"/>
      <c r="U296" s="45"/>
      <c r="V296" s="45"/>
      <c r="W296" s="45"/>
      <c r="X296" s="45"/>
      <c r="Y296" s="45"/>
      <c r="Z296" s="45"/>
      <c r="AA296" s="44" t="s">
        <v>854</v>
      </c>
      <c r="AB296" s="44"/>
      <c r="AC296" s="48"/>
      <c r="AD296" s="48" t="str">
        <f>IF(Tabela13[[#This Row],[ID_IPs_associados]]="","",IFERROR(TRIM(INDEX(_xlfn.TEXTSPLIT(Tabela13[[#This Row],[ID_IPs_associados]],"|"),1,1)),""))</f>
        <v/>
      </c>
      <c r="AE296" s="48" t="str">
        <f>IF(Tabela13[[#This Row],[ID_IPs_associados]]="","",IFERROR(TRIM(INDEX(_xlfn.TEXTSPLIT(Tabela13[[#This Row],[ID_IPs_associados]],"|"),1,2)),""))</f>
        <v/>
      </c>
      <c r="AF296" s="48" t="str">
        <f>IF(Tabela13[[#This Row],[ID_IPs_associados]]="","",IFERROR(TRIM(INDEX(_xlfn.TEXTSPLIT(Tabela13[[#This Row],[ID_IPs_associados]],"|"),1,3)),""))</f>
        <v/>
      </c>
      <c r="AG296" s="48" t="str">
        <f>IF(Tabela13[[#This Row],[ID_IPs_associados]]="","",IFERROR(TRIM(INDEX(_xlfn.TEXTSPLIT(Tabela13[[#This Row],[ID_IPs_associados]],"|"),1,4)),""))</f>
        <v/>
      </c>
      <c r="AH296" s="48" t="str">
        <f>IF(Tabela13[[#This Row],[ID_IPs_associados]]="","",IFERROR(TRIM(INDEX(_xlfn.TEXTSPLIT(Tabela13[[#This Row],[ID_IPs_associados]],"|"),1,5)),""))</f>
        <v/>
      </c>
    </row>
    <row r="297" spans="1:34" ht="25" hidden="1" x14ac:dyDescent="0.35">
      <c r="A297" s="43" t="s">
        <v>843</v>
      </c>
      <c r="B297" s="44" t="s">
        <v>844</v>
      </c>
      <c r="C297" s="45"/>
      <c r="D297" s="44"/>
      <c r="E297" s="45">
        <v>311</v>
      </c>
      <c r="F297" s="44" t="s">
        <v>855</v>
      </c>
      <c r="G297" s="45" t="s">
        <v>598</v>
      </c>
      <c r="H297" s="45">
        <v>2018</v>
      </c>
      <c r="I297" s="45">
        <v>4.2</v>
      </c>
      <c r="J297" s="45">
        <v>2030</v>
      </c>
      <c r="K297" s="56">
        <v>1.7</v>
      </c>
      <c r="L297" s="45" t="s">
        <v>159</v>
      </c>
      <c r="M297" s="45" t="s">
        <v>160</v>
      </c>
      <c r="N297" s="45" t="s">
        <v>34</v>
      </c>
      <c r="O297" s="45" t="s">
        <v>35</v>
      </c>
      <c r="P297" s="45"/>
      <c r="Q297" s="47"/>
      <c r="R297" s="45" t="s">
        <v>762</v>
      </c>
      <c r="S297" s="45"/>
      <c r="T297" s="45"/>
      <c r="U297" s="45"/>
      <c r="V297" s="45"/>
      <c r="W297" s="45"/>
      <c r="X297" s="45"/>
      <c r="Y297" s="45"/>
      <c r="Z297" s="45"/>
      <c r="AA297" s="44" t="s">
        <v>856</v>
      </c>
      <c r="AB297" s="44"/>
      <c r="AC297" s="48"/>
      <c r="AD297" s="48" t="str">
        <f>IF(Tabela13[[#This Row],[ID_IPs_associados]]="","",IFERROR(TRIM(INDEX(_xlfn.TEXTSPLIT(Tabela13[[#This Row],[ID_IPs_associados]],"|"),1,1)),""))</f>
        <v/>
      </c>
      <c r="AE297" s="48" t="str">
        <f>IF(Tabela13[[#This Row],[ID_IPs_associados]]="","",IFERROR(TRIM(INDEX(_xlfn.TEXTSPLIT(Tabela13[[#This Row],[ID_IPs_associados]],"|"),1,2)),""))</f>
        <v/>
      </c>
      <c r="AF297" s="48" t="str">
        <f>IF(Tabela13[[#This Row],[ID_IPs_associados]]="","",IFERROR(TRIM(INDEX(_xlfn.TEXTSPLIT(Tabela13[[#This Row],[ID_IPs_associados]],"|"),1,3)),""))</f>
        <v/>
      </c>
      <c r="AG297" s="48" t="str">
        <f>IF(Tabela13[[#This Row],[ID_IPs_associados]]="","",IFERROR(TRIM(INDEX(_xlfn.TEXTSPLIT(Tabela13[[#This Row],[ID_IPs_associados]],"|"),1,4)),""))</f>
        <v/>
      </c>
      <c r="AH297" s="48" t="str">
        <f>IF(Tabela13[[#This Row],[ID_IPs_associados]]="","",IFERROR(TRIM(INDEX(_xlfn.TEXTSPLIT(Tabela13[[#This Row],[ID_IPs_associados]],"|"),1,5)),""))</f>
        <v/>
      </c>
    </row>
    <row r="298" spans="1:34" ht="37.5" hidden="1" x14ac:dyDescent="0.35">
      <c r="A298" s="43" t="s">
        <v>843</v>
      </c>
      <c r="B298" s="44" t="s">
        <v>844</v>
      </c>
      <c r="C298" s="45"/>
      <c r="D298" s="44"/>
      <c r="E298" s="45">
        <v>312</v>
      </c>
      <c r="F298" s="44" t="s">
        <v>857</v>
      </c>
      <c r="G298" s="45" t="s">
        <v>858</v>
      </c>
      <c r="H298" s="45">
        <v>2005</v>
      </c>
      <c r="I298" s="45">
        <v>6.5</v>
      </c>
      <c r="J298" s="45">
        <v>2030</v>
      </c>
      <c r="K298" s="46">
        <v>4.55</v>
      </c>
      <c r="L298" s="45" t="s">
        <v>159</v>
      </c>
      <c r="M298" s="45" t="s">
        <v>421</v>
      </c>
      <c r="N298" s="45" t="s">
        <v>34</v>
      </c>
      <c r="O298" s="45" t="s">
        <v>35</v>
      </c>
      <c r="P298" s="45"/>
      <c r="Q298" s="47"/>
      <c r="R298" s="45" t="s">
        <v>422</v>
      </c>
      <c r="S298" s="45"/>
      <c r="T298" s="45"/>
      <c r="U298" s="45"/>
      <c r="V298" s="45"/>
      <c r="W298" s="45"/>
      <c r="X298" s="45"/>
      <c r="Y298" s="45"/>
      <c r="Z298" s="45"/>
      <c r="AA298" s="44" t="s">
        <v>859</v>
      </c>
      <c r="AB298" s="44"/>
      <c r="AC298" s="48"/>
      <c r="AD298" s="48" t="str">
        <f>IF(Tabela13[[#This Row],[ID_IPs_associados]]="","",IFERROR(TRIM(INDEX(_xlfn.TEXTSPLIT(Tabela13[[#This Row],[ID_IPs_associados]],"|"),1,1)),""))</f>
        <v/>
      </c>
      <c r="AE298" s="48" t="str">
        <f>IF(Tabela13[[#This Row],[ID_IPs_associados]]="","",IFERROR(TRIM(INDEX(_xlfn.TEXTSPLIT(Tabela13[[#This Row],[ID_IPs_associados]],"|"),1,2)),""))</f>
        <v/>
      </c>
      <c r="AF298" s="48" t="str">
        <f>IF(Tabela13[[#This Row],[ID_IPs_associados]]="","",IFERROR(TRIM(INDEX(_xlfn.TEXTSPLIT(Tabela13[[#This Row],[ID_IPs_associados]],"|"),1,3)),""))</f>
        <v/>
      </c>
      <c r="AG298" s="48" t="str">
        <f>IF(Tabela13[[#This Row],[ID_IPs_associados]]="","",IFERROR(TRIM(INDEX(_xlfn.TEXTSPLIT(Tabela13[[#This Row],[ID_IPs_associados]],"|"),1,4)),""))</f>
        <v/>
      </c>
      <c r="AH298" s="48" t="str">
        <f>IF(Tabela13[[#This Row],[ID_IPs_associados]]="","",IFERROR(TRIM(INDEX(_xlfn.TEXTSPLIT(Tabela13[[#This Row],[ID_IPs_associados]],"|"),1,5)),""))</f>
        <v/>
      </c>
    </row>
    <row r="299" spans="1:34" ht="25" hidden="1" x14ac:dyDescent="0.35">
      <c r="A299" s="43" t="s">
        <v>860</v>
      </c>
      <c r="B299" s="44" t="s">
        <v>861</v>
      </c>
      <c r="C299" s="45"/>
      <c r="D299" s="44"/>
      <c r="E299" s="45">
        <v>313</v>
      </c>
      <c r="F299" s="44" t="s">
        <v>862</v>
      </c>
      <c r="G299" s="45" t="s">
        <v>41</v>
      </c>
      <c r="H299" s="45">
        <v>2020</v>
      </c>
      <c r="I299" s="45" t="s">
        <v>126</v>
      </c>
      <c r="J299" s="45">
        <v>2030</v>
      </c>
      <c r="K299" s="46" t="s">
        <v>863</v>
      </c>
      <c r="L299" s="45" t="s">
        <v>43</v>
      </c>
      <c r="M299" s="45" t="s">
        <v>339</v>
      </c>
      <c r="N299" s="45" t="s">
        <v>34</v>
      </c>
      <c r="O299" s="45" t="s">
        <v>35</v>
      </c>
      <c r="P299" s="45"/>
      <c r="Q299" s="47"/>
      <c r="R299" s="45" t="s">
        <v>340</v>
      </c>
      <c r="S299" s="47"/>
      <c r="T299" s="47"/>
      <c r="U299" s="45"/>
      <c r="V299" s="45"/>
      <c r="W299" s="45"/>
      <c r="X299" s="45"/>
      <c r="Y299" s="45"/>
      <c r="Z299" s="45"/>
      <c r="AA299" s="44"/>
      <c r="AB299" s="44"/>
      <c r="AC299" s="48"/>
      <c r="AD299" s="48" t="str">
        <f>IF(Tabela13[[#This Row],[ID_IPs_associados]]="","",IFERROR(TRIM(INDEX(_xlfn.TEXTSPLIT(Tabela13[[#This Row],[ID_IPs_associados]],"|"),1,1)),""))</f>
        <v/>
      </c>
      <c r="AE299" s="48" t="str">
        <f>IF(Tabela13[[#This Row],[ID_IPs_associados]]="","",IFERROR(TRIM(INDEX(_xlfn.TEXTSPLIT(Tabela13[[#This Row],[ID_IPs_associados]],"|"),1,2)),""))</f>
        <v/>
      </c>
      <c r="AF299" s="48" t="str">
        <f>IF(Tabela13[[#This Row],[ID_IPs_associados]]="","",IFERROR(TRIM(INDEX(_xlfn.TEXTSPLIT(Tabela13[[#This Row],[ID_IPs_associados]],"|"),1,3)),""))</f>
        <v/>
      </c>
      <c r="AG299" s="48" t="str">
        <f>IF(Tabela13[[#This Row],[ID_IPs_associados]]="","",IFERROR(TRIM(INDEX(_xlfn.TEXTSPLIT(Tabela13[[#This Row],[ID_IPs_associados]],"|"),1,4)),""))</f>
        <v/>
      </c>
      <c r="AH299" s="48" t="str">
        <f>IF(Tabela13[[#This Row],[ID_IPs_associados]]="","",IFERROR(TRIM(INDEX(_xlfn.TEXTSPLIT(Tabela13[[#This Row],[ID_IPs_associados]],"|"),1,5)),""))</f>
        <v/>
      </c>
    </row>
    <row r="300" spans="1:34" ht="25" hidden="1" x14ac:dyDescent="0.35">
      <c r="A300" s="43" t="s">
        <v>860</v>
      </c>
      <c r="B300" s="44" t="s">
        <v>861</v>
      </c>
      <c r="C300" s="45"/>
      <c r="D300" s="44"/>
      <c r="E300" s="45">
        <v>314</v>
      </c>
      <c r="F300" s="44" t="s">
        <v>864</v>
      </c>
      <c r="G300" s="45" t="s">
        <v>351</v>
      </c>
      <c r="H300" s="45">
        <v>2020</v>
      </c>
      <c r="I300" s="45" t="s">
        <v>126</v>
      </c>
      <c r="J300" s="45">
        <v>2030</v>
      </c>
      <c r="K300" s="46" t="s">
        <v>865</v>
      </c>
      <c r="L300" s="45" t="s">
        <v>43</v>
      </c>
      <c r="M300" s="45" t="s">
        <v>339</v>
      </c>
      <c r="N300" s="45" t="s">
        <v>34</v>
      </c>
      <c r="O300" s="45" t="s">
        <v>35</v>
      </c>
      <c r="P300" s="45"/>
      <c r="Q300" s="47"/>
      <c r="R300" s="45" t="s">
        <v>340</v>
      </c>
      <c r="S300" s="47"/>
      <c r="T300" s="47"/>
      <c r="U300" s="45"/>
      <c r="V300" s="45"/>
      <c r="W300" s="45"/>
      <c r="X300" s="45"/>
      <c r="Y300" s="45"/>
      <c r="Z300" s="45"/>
      <c r="AA300" s="44"/>
      <c r="AB300" s="44"/>
      <c r="AC300" s="48"/>
      <c r="AD300" s="48" t="str">
        <f>IF(Tabela13[[#This Row],[ID_IPs_associados]]="","",IFERROR(TRIM(INDEX(_xlfn.TEXTSPLIT(Tabela13[[#This Row],[ID_IPs_associados]],"|"),1,1)),""))</f>
        <v/>
      </c>
      <c r="AE300" s="48" t="str">
        <f>IF(Tabela13[[#This Row],[ID_IPs_associados]]="","",IFERROR(TRIM(INDEX(_xlfn.TEXTSPLIT(Tabela13[[#This Row],[ID_IPs_associados]],"|"),1,2)),""))</f>
        <v/>
      </c>
      <c r="AF300" s="48" t="str">
        <f>IF(Tabela13[[#This Row],[ID_IPs_associados]]="","",IFERROR(TRIM(INDEX(_xlfn.TEXTSPLIT(Tabela13[[#This Row],[ID_IPs_associados]],"|"),1,3)),""))</f>
        <v/>
      </c>
      <c r="AG300" s="48" t="str">
        <f>IF(Tabela13[[#This Row],[ID_IPs_associados]]="","",IFERROR(TRIM(INDEX(_xlfn.TEXTSPLIT(Tabela13[[#This Row],[ID_IPs_associados]],"|"),1,4)),""))</f>
        <v/>
      </c>
      <c r="AH300" s="48" t="str">
        <f>IF(Tabela13[[#This Row],[ID_IPs_associados]]="","",IFERROR(TRIM(INDEX(_xlfn.TEXTSPLIT(Tabela13[[#This Row],[ID_IPs_associados]],"|"),1,5)),""))</f>
        <v/>
      </c>
    </row>
    <row r="301" spans="1:34" ht="50" hidden="1" x14ac:dyDescent="0.35">
      <c r="A301" s="43" t="s">
        <v>866</v>
      </c>
      <c r="B301" s="44" t="s">
        <v>867</v>
      </c>
      <c r="C301" s="45"/>
      <c r="D301" s="44"/>
      <c r="E301" s="45">
        <v>315</v>
      </c>
      <c r="F301" s="44" t="s">
        <v>868</v>
      </c>
      <c r="G301" s="45" t="s">
        <v>869</v>
      </c>
      <c r="H301" s="45">
        <v>2019</v>
      </c>
      <c r="I301" s="45">
        <v>320</v>
      </c>
      <c r="J301" s="45">
        <v>2030</v>
      </c>
      <c r="K301" s="45">
        <v>315</v>
      </c>
      <c r="L301" s="45" t="s">
        <v>32</v>
      </c>
      <c r="M301" s="45" t="s">
        <v>188</v>
      </c>
      <c r="N301" s="45" t="s">
        <v>34</v>
      </c>
      <c r="O301" s="45" t="s">
        <v>35</v>
      </c>
      <c r="P301" s="45"/>
      <c r="Q301" s="47" t="s">
        <v>299</v>
      </c>
      <c r="R301" s="45" t="s">
        <v>203</v>
      </c>
      <c r="S301" s="45"/>
      <c r="T301" s="45"/>
      <c r="U301" s="45"/>
      <c r="V301" s="45"/>
      <c r="W301" s="45"/>
      <c r="X301" s="45"/>
      <c r="Y301" s="45"/>
      <c r="Z301" s="45"/>
      <c r="AA301" s="52" t="s">
        <v>870</v>
      </c>
      <c r="AB301" s="44" t="s">
        <v>154</v>
      </c>
      <c r="AC301" s="48"/>
      <c r="AD301" s="48" t="str">
        <f>IF(Tabela13[[#This Row],[ID_IPs_associados]]="","",IFERROR(TRIM(INDEX(_xlfn.TEXTSPLIT(Tabela13[[#This Row],[ID_IPs_associados]],"|"),1,1)),""))</f>
        <v/>
      </c>
      <c r="AE301" s="48" t="str">
        <f>IF(Tabela13[[#This Row],[ID_IPs_associados]]="","",IFERROR(TRIM(INDEX(_xlfn.TEXTSPLIT(Tabela13[[#This Row],[ID_IPs_associados]],"|"),1,2)),""))</f>
        <v/>
      </c>
      <c r="AF301" s="48" t="str">
        <f>IF(Tabela13[[#This Row],[ID_IPs_associados]]="","",IFERROR(TRIM(INDEX(_xlfn.TEXTSPLIT(Tabela13[[#This Row],[ID_IPs_associados]],"|"),1,3)),""))</f>
        <v/>
      </c>
      <c r="AG301" s="48" t="str">
        <f>IF(Tabela13[[#This Row],[ID_IPs_associados]]="","",IFERROR(TRIM(INDEX(_xlfn.TEXTSPLIT(Tabela13[[#This Row],[ID_IPs_associados]],"|"),1,4)),""))</f>
        <v/>
      </c>
      <c r="AH301" s="48" t="str">
        <f>IF(Tabela13[[#This Row],[ID_IPs_associados]]="","",IFERROR(TRIM(INDEX(_xlfn.TEXTSPLIT(Tabela13[[#This Row],[ID_IPs_associados]],"|"),1,5)),""))</f>
        <v/>
      </c>
    </row>
    <row r="302" spans="1:34" ht="37.5" hidden="1" x14ac:dyDescent="0.35">
      <c r="A302" s="43" t="s">
        <v>866</v>
      </c>
      <c r="B302" s="44" t="s">
        <v>867</v>
      </c>
      <c r="C302" s="45"/>
      <c r="D302" s="44"/>
      <c r="E302" s="45">
        <v>316</v>
      </c>
      <c r="F302" s="44" t="s">
        <v>871</v>
      </c>
      <c r="G302" s="45" t="s">
        <v>869</v>
      </c>
      <c r="H302" s="45">
        <v>2019</v>
      </c>
      <c r="I302" s="45">
        <v>466.8</v>
      </c>
      <c r="J302" s="45">
        <v>2030</v>
      </c>
      <c r="K302" s="45">
        <v>458</v>
      </c>
      <c r="L302" s="45" t="s">
        <v>32</v>
      </c>
      <c r="M302" s="45" t="s">
        <v>188</v>
      </c>
      <c r="N302" s="45" t="s">
        <v>34</v>
      </c>
      <c r="O302" s="45" t="s">
        <v>35</v>
      </c>
      <c r="P302" s="45"/>
      <c r="Q302" s="47"/>
      <c r="R302" s="45" t="s">
        <v>203</v>
      </c>
      <c r="S302" s="45"/>
      <c r="T302" s="45"/>
      <c r="U302" s="45"/>
      <c r="V302" s="45"/>
      <c r="W302" s="45"/>
      <c r="X302" s="45"/>
      <c r="Y302" s="45"/>
      <c r="Z302" s="45"/>
      <c r="AA302" s="44"/>
      <c r="AB302" s="44"/>
      <c r="AC302" s="48"/>
      <c r="AD302" s="48" t="str">
        <f>IF(Tabela13[[#This Row],[ID_IPs_associados]]="","",IFERROR(TRIM(INDEX(_xlfn.TEXTSPLIT(Tabela13[[#This Row],[ID_IPs_associados]],"|"),1,1)),""))</f>
        <v/>
      </c>
      <c r="AE302" s="48" t="str">
        <f>IF(Tabela13[[#This Row],[ID_IPs_associados]]="","",IFERROR(TRIM(INDEX(_xlfn.TEXTSPLIT(Tabela13[[#This Row],[ID_IPs_associados]],"|"),1,2)),""))</f>
        <v/>
      </c>
      <c r="AF302" s="48" t="str">
        <f>IF(Tabela13[[#This Row],[ID_IPs_associados]]="","",IFERROR(TRIM(INDEX(_xlfn.TEXTSPLIT(Tabela13[[#This Row],[ID_IPs_associados]],"|"),1,3)),""))</f>
        <v/>
      </c>
      <c r="AG302" s="48" t="str">
        <f>IF(Tabela13[[#This Row],[ID_IPs_associados]]="","",IFERROR(TRIM(INDEX(_xlfn.TEXTSPLIT(Tabela13[[#This Row],[ID_IPs_associados]],"|"),1,4)),""))</f>
        <v/>
      </c>
      <c r="AH302" s="48" t="str">
        <f>IF(Tabela13[[#This Row],[ID_IPs_associados]]="","",IFERROR(TRIM(INDEX(_xlfn.TEXTSPLIT(Tabela13[[#This Row],[ID_IPs_associados]],"|"),1,5)),""))</f>
        <v/>
      </c>
    </row>
    <row r="303" spans="1:34" ht="50" hidden="1" x14ac:dyDescent="0.35">
      <c r="A303" s="43" t="s">
        <v>866</v>
      </c>
      <c r="B303" s="44" t="s">
        <v>867</v>
      </c>
      <c r="C303" s="45"/>
      <c r="D303" s="44"/>
      <c r="E303" s="45">
        <v>317</v>
      </c>
      <c r="F303" s="44" t="s">
        <v>872</v>
      </c>
      <c r="G303" s="45" t="s">
        <v>869</v>
      </c>
      <c r="H303" s="45">
        <v>2019</v>
      </c>
      <c r="I303" s="45">
        <v>204.6</v>
      </c>
      <c r="J303" s="45">
        <v>2030</v>
      </c>
      <c r="K303" s="56">
        <v>196.4</v>
      </c>
      <c r="L303" s="45" t="s">
        <v>32</v>
      </c>
      <c r="M303" s="45" t="s">
        <v>188</v>
      </c>
      <c r="N303" s="45" t="s">
        <v>34</v>
      </c>
      <c r="O303" s="45" t="s">
        <v>35</v>
      </c>
      <c r="P303" s="45"/>
      <c r="Q303" s="47"/>
      <c r="R303" s="45" t="s">
        <v>203</v>
      </c>
      <c r="S303" s="45"/>
      <c r="T303" s="45"/>
      <c r="U303" s="45"/>
      <c r="V303" s="45"/>
      <c r="W303" s="45"/>
      <c r="X303" s="45"/>
      <c r="Y303" s="45"/>
      <c r="Z303" s="45"/>
      <c r="AA303" s="44"/>
      <c r="AB303" s="44"/>
      <c r="AC303" s="48"/>
      <c r="AD303" s="48" t="str">
        <f>IF(Tabela13[[#This Row],[ID_IPs_associados]]="","",IFERROR(TRIM(INDEX(_xlfn.TEXTSPLIT(Tabela13[[#This Row],[ID_IPs_associados]],"|"),1,1)),""))</f>
        <v/>
      </c>
      <c r="AE303" s="48" t="str">
        <f>IF(Tabela13[[#This Row],[ID_IPs_associados]]="","",IFERROR(TRIM(INDEX(_xlfn.TEXTSPLIT(Tabela13[[#This Row],[ID_IPs_associados]],"|"),1,2)),""))</f>
        <v/>
      </c>
      <c r="AF303" s="48" t="str">
        <f>IF(Tabela13[[#This Row],[ID_IPs_associados]]="","",IFERROR(TRIM(INDEX(_xlfn.TEXTSPLIT(Tabela13[[#This Row],[ID_IPs_associados]],"|"),1,3)),""))</f>
        <v/>
      </c>
      <c r="AG303" s="48" t="str">
        <f>IF(Tabela13[[#This Row],[ID_IPs_associados]]="","",IFERROR(TRIM(INDEX(_xlfn.TEXTSPLIT(Tabela13[[#This Row],[ID_IPs_associados]],"|"),1,4)),""))</f>
        <v/>
      </c>
      <c r="AH303" s="48" t="str">
        <f>IF(Tabela13[[#This Row],[ID_IPs_associados]]="","",IFERROR(TRIM(INDEX(_xlfn.TEXTSPLIT(Tabela13[[#This Row],[ID_IPs_associados]],"|"),1,5)),""))</f>
        <v/>
      </c>
    </row>
    <row r="304" spans="1:34" ht="37.5" hidden="1" x14ac:dyDescent="0.35">
      <c r="A304" s="43" t="s">
        <v>866</v>
      </c>
      <c r="B304" s="44" t="s">
        <v>867</v>
      </c>
      <c r="C304" s="45"/>
      <c r="D304" s="44"/>
      <c r="E304" s="45">
        <v>318</v>
      </c>
      <c r="F304" s="44" t="s">
        <v>873</v>
      </c>
      <c r="G304" s="45" t="s">
        <v>869</v>
      </c>
      <c r="H304" s="45">
        <v>2019</v>
      </c>
      <c r="I304" s="45">
        <v>136.9</v>
      </c>
      <c r="J304" s="45">
        <v>2030</v>
      </c>
      <c r="K304" s="56">
        <v>132.4</v>
      </c>
      <c r="L304" s="45" t="s">
        <v>32</v>
      </c>
      <c r="M304" s="45" t="s">
        <v>188</v>
      </c>
      <c r="N304" s="45" t="s">
        <v>34</v>
      </c>
      <c r="O304" s="45" t="s">
        <v>35</v>
      </c>
      <c r="P304" s="45"/>
      <c r="Q304" s="47"/>
      <c r="R304" s="45" t="s">
        <v>203</v>
      </c>
      <c r="S304" s="45"/>
      <c r="T304" s="45"/>
      <c r="U304" s="45"/>
      <c r="V304" s="45"/>
      <c r="W304" s="45"/>
      <c r="X304" s="45"/>
      <c r="Y304" s="45"/>
      <c r="Z304" s="45"/>
      <c r="AA304" s="44"/>
      <c r="AB304" s="44"/>
      <c r="AC304" s="48"/>
      <c r="AD304" s="48" t="str">
        <f>IF(Tabela13[[#This Row],[ID_IPs_associados]]="","",IFERROR(TRIM(INDEX(_xlfn.TEXTSPLIT(Tabela13[[#This Row],[ID_IPs_associados]],"|"),1,1)),""))</f>
        <v/>
      </c>
      <c r="AE304" s="48" t="str">
        <f>IF(Tabela13[[#This Row],[ID_IPs_associados]]="","",IFERROR(TRIM(INDEX(_xlfn.TEXTSPLIT(Tabela13[[#This Row],[ID_IPs_associados]],"|"),1,2)),""))</f>
        <v/>
      </c>
      <c r="AF304" s="48" t="str">
        <f>IF(Tabela13[[#This Row],[ID_IPs_associados]]="","",IFERROR(TRIM(INDEX(_xlfn.TEXTSPLIT(Tabela13[[#This Row],[ID_IPs_associados]],"|"),1,3)),""))</f>
        <v/>
      </c>
      <c r="AG304" s="48" t="str">
        <f>IF(Tabela13[[#This Row],[ID_IPs_associados]]="","",IFERROR(TRIM(INDEX(_xlfn.TEXTSPLIT(Tabela13[[#This Row],[ID_IPs_associados]],"|"),1,4)),""))</f>
        <v/>
      </c>
      <c r="AH304" s="48" t="str">
        <f>IF(Tabela13[[#This Row],[ID_IPs_associados]]="","",IFERROR(TRIM(INDEX(_xlfn.TEXTSPLIT(Tabela13[[#This Row],[ID_IPs_associados]],"|"),1,5)),""))</f>
        <v/>
      </c>
    </row>
    <row r="305" spans="1:34" ht="37.5" hidden="1" x14ac:dyDescent="0.35">
      <c r="A305" s="43" t="s">
        <v>866</v>
      </c>
      <c r="B305" s="44" t="s">
        <v>867</v>
      </c>
      <c r="C305" s="45"/>
      <c r="D305" s="44"/>
      <c r="E305" s="45">
        <v>319</v>
      </c>
      <c r="F305" s="44" t="s">
        <v>874</v>
      </c>
      <c r="G305" s="45" t="s">
        <v>869</v>
      </c>
      <c r="H305" s="45">
        <v>2019</v>
      </c>
      <c r="I305" s="45">
        <v>187.6</v>
      </c>
      <c r="J305" s="45">
        <v>2030</v>
      </c>
      <c r="K305" s="56">
        <v>185.1</v>
      </c>
      <c r="L305" s="45" t="s">
        <v>32</v>
      </c>
      <c r="M305" s="45" t="s">
        <v>188</v>
      </c>
      <c r="N305" s="45" t="s">
        <v>34</v>
      </c>
      <c r="O305" s="45" t="s">
        <v>35</v>
      </c>
      <c r="P305" s="45"/>
      <c r="Q305" s="47"/>
      <c r="R305" s="45" t="s">
        <v>203</v>
      </c>
      <c r="S305" s="45"/>
      <c r="T305" s="45"/>
      <c r="U305" s="45"/>
      <c r="V305" s="45"/>
      <c r="W305" s="45"/>
      <c r="X305" s="45"/>
      <c r="Y305" s="45"/>
      <c r="Z305" s="45"/>
      <c r="AA305" s="44"/>
      <c r="AB305" s="44"/>
      <c r="AC305" s="48"/>
      <c r="AD305" s="48" t="str">
        <f>IF(Tabela13[[#This Row],[ID_IPs_associados]]="","",IFERROR(TRIM(INDEX(_xlfn.TEXTSPLIT(Tabela13[[#This Row],[ID_IPs_associados]],"|"),1,1)),""))</f>
        <v/>
      </c>
      <c r="AE305" s="48" t="str">
        <f>IF(Tabela13[[#This Row],[ID_IPs_associados]]="","",IFERROR(TRIM(INDEX(_xlfn.TEXTSPLIT(Tabela13[[#This Row],[ID_IPs_associados]],"|"),1,2)),""))</f>
        <v/>
      </c>
      <c r="AF305" s="48" t="str">
        <f>IF(Tabela13[[#This Row],[ID_IPs_associados]]="","",IFERROR(TRIM(INDEX(_xlfn.TEXTSPLIT(Tabela13[[#This Row],[ID_IPs_associados]],"|"),1,3)),""))</f>
        <v/>
      </c>
      <c r="AG305" s="48" t="str">
        <f>IF(Tabela13[[#This Row],[ID_IPs_associados]]="","",IFERROR(TRIM(INDEX(_xlfn.TEXTSPLIT(Tabela13[[#This Row],[ID_IPs_associados]],"|"),1,4)),""))</f>
        <v/>
      </c>
      <c r="AH305" s="48" t="str">
        <f>IF(Tabela13[[#This Row],[ID_IPs_associados]]="","",IFERROR(TRIM(INDEX(_xlfn.TEXTSPLIT(Tabela13[[#This Row],[ID_IPs_associados]],"|"),1,5)),""))</f>
        <v/>
      </c>
    </row>
    <row r="306" spans="1:34" ht="37.5" hidden="1" x14ac:dyDescent="0.35">
      <c r="A306" s="43" t="s">
        <v>866</v>
      </c>
      <c r="B306" s="44" t="s">
        <v>867</v>
      </c>
      <c r="C306" s="45"/>
      <c r="D306" s="44"/>
      <c r="E306" s="45">
        <v>320</v>
      </c>
      <c r="F306" s="44" t="s">
        <v>875</v>
      </c>
      <c r="G306" s="45" t="s">
        <v>869</v>
      </c>
      <c r="H306" s="45">
        <v>2019</v>
      </c>
      <c r="I306" s="45">
        <v>94.2</v>
      </c>
      <c r="J306" s="45">
        <v>2030</v>
      </c>
      <c r="K306" s="45">
        <v>89</v>
      </c>
      <c r="L306" s="45" t="s">
        <v>32</v>
      </c>
      <c r="M306" s="45" t="s">
        <v>188</v>
      </c>
      <c r="N306" s="45" t="s">
        <v>34</v>
      </c>
      <c r="O306" s="45" t="s">
        <v>35</v>
      </c>
      <c r="P306" s="45"/>
      <c r="Q306" s="47"/>
      <c r="R306" s="45" t="s">
        <v>203</v>
      </c>
      <c r="S306" s="45"/>
      <c r="T306" s="45"/>
      <c r="U306" s="45"/>
      <c r="V306" s="45"/>
      <c r="W306" s="45"/>
      <c r="X306" s="45"/>
      <c r="Y306" s="45"/>
      <c r="Z306" s="45"/>
      <c r="AA306" s="44"/>
      <c r="AB306" s="44"/>
      <c r="AC306" s="48"/>
      <c r="AD306" s="48" t="str">
        <f>IF(Tabela13[[#This Row],[ID_IPs_associados]]="","",IFERROR(TRIM(INDEX(_xlfn.TEXTSPLIT(Tabela13[[#This Row],[ID_IPs_associados]],"|"),1,1)),""))</f>
        <v/>
      </c>
      <c r="AE306" s="48" t="str">
        <f>IF(Tabela13[[#This Row],[ID_IPs_associados]]="","",IFERROR(TRIM(INDEX(_xlfn.TEXTSPLIT(Tabela13[[#This Row],[ID_IPs_associados]],"|"),1,2)),""))</f>
        <v/>
      </c>
      <c r="AF306" s="48" t="str">
        <f>IF(Tabela13[[#This Row],[ID_IPs_associados]]="","",IFERROR(TRIM(INDEX(_xlfn.TEXTSPLIT(Tabela13[[#This Row],[ID_IPs_associados]],"|"),1,3)),""))</f>
        <v/>
      </c>
      <c r="AG306" s="48" t="str">
        <f>IF(Tabela13[[#This Row],[ID_IPs_associados]]="","",IFERROR(TRIM(INDEX(_xlfn.TEXTSPLIT(Tabela13[[#This Row],[ID_IPs_associados]],"|"),1,4)),""))</f>
        <v/>
      </c>
      <c r="AH306" s="48" t="str">
        <f>IF(Tabela13[[#This Row],[ID_IPs_associados]]="","",IFERROR(TRIM(INDEX(_xlfn.TEXTSPLIT(Tabela13[[#This Row],[ID_IPs_associados]],"|"),1,5)),""))</f>
        <v/>
      </c>
    </row>
    <row r="307" spans="1:34" ht="37.5" hidden="1" x14ac:dyDescent="0.35">
      <c r="A307" s="43" t="s">
        <v>866</v>
      </c>
      <c r="B307" s="44" t="s">
        <v>867</v>
      </c>
      <c r="C307" s="45"/>
      <c r="D307" s="44"/>
      <c r="E307" s="45">
        <v>321</v>
      </c>
      <c r="F307" s="44" t="s">
        <v>876</v>
      </c>
      <c r="G307" s="45" t="s">
        <v>869</v>
      </c>
      <c r="H307" s="45">
        <v>2019</v>
      </c>
      <c r="I307" s="45">
        <v>17.8</v>
      </c>
      <c r="J307" s="45">
        <v>2030</v>
      </c>
      <c r="K307" s="56">
        <v>15.5</v>
      </c>
      <c r="L307" s="45" t="s">
        <v>32</v>
      </c>
      <c r="M307" s="45" t="s">
        <v>188</v>
      </c>
      <c r="N307" s="45" t="s">
        <v>34</v>
      </c>
      <c r="O307" s="45" t="s">
        <v>35</v>
      </c>
      <c r="P307" s="45"/>
      <c r="Q307" s="47"/>
      <c r="R307" s="45" t="s">
        <v>203</v>
      </c>
      <c r="S307" s="45"/>
      <c r="T307" s="45"/>
      <c r="U307" s="45"/>
      <c r="V307" s="45"/>
      <c r="W307" s="45"/>
      <c r="X307" s="45"/>
      <c r="Y307" s="45"/>
      <c r="Z307" s="45"/>
      <c r="AC307" s="48"/>
      <c r="AD307" s="48" t="str">
        <f>IF(Tabela13[[#This Row],[ID_IPs_associados]]="","",IFERROR(TRIM(INDEX(_xlfn.TEXTSPLIT(Tabela13[[#This Row],[ID_IPs_associados]],"|"),1,1)),""))</f>
        <v/>
      </c>
      <c r="AE307" s="48" t="str">
        <f>IF(Tabela13[[#This Row],[ID_IPs_associados]]="","",IFERROR(TRIM(INDEX(_xlfn.TEXTSPLIT(Tabela13[[#This Row],[ID_IPs_associados]],"|"),1,2)),""))</f>
        <v/>
      </c>
      <c r="AF307" s="48" t="str">
        <f>IF(Tabela13[[#This Row],[ID_IPs_associados]]="","",IFERROR(TRIM(INDEX(_xlfn.TEXTSPLIT(Tabela13[[#This Row],[ID_IPs_associados]],"|"),1,3)),""))</f>
        <v/>
      </c>
      <c r="AG307" s="48" t="str">
        <f>IF(Tabela13[[#This Row],[ID_IPs_associados]]="","",IFERROR(TRIM(INDEX(_xlfn.TEXTSPLIT(Tabela13[[#This Row],[ID_IPs_associados]],"|"),1,4)),""))</f>
        <v/>
      </c>
      <c r="AH307" s="48" t="str">
        <f>IF(Tabela13[[#This Row],[ID_IPs_associados]]="","",IFERROR(TRIM(INDEX(_xlfn.TEXTSPLIT(Tabela13[[#This Row],[ID_IPs_associados]],"|"),1,5)),""))</f>
        <v/>
      </c>
    </row>
    <row r="308" spans="1:34" ht="50" hidden="1" x14ac:dyDescent="0.35">
      <c r="A308" s="43" t="s">
        <v>866</v>
      </c>
      <c r="B308" s="44" t="s">
        <v>867</v>
      </c>
      <c r="C308" s="45"/>
      <c r="D308" s="44"/>
      <c r="E308" s="45">
        <v>322</v>
      </c>
      <c r="F308" s="44" t="s">
        <v>877</v>
      </c>
      <c r="G308" s="45" t="s">
        <v>869</v>
      </c>
      <c r="H308" s="45">
        <v>2019</v>
      </c>
      <c r="I308" s="45">
        <v>49.8</v>
      </c>
      <c r="J308" s="45">
        <v>2030</v>
      </c>
      <c r="K308" s="46" t="s">
        <v>878</v>
      </c>
      <c r="L308" s="45" t="s">
        <v>32</v>
      </c>
      <c r="M308" s="45" t="s">
        <v>188</v>
      </c>
      <c r="N308" s="45" t="s">
        <v>34</v>
      </c>
      <c r="O308" s="45" t="s">
        <v>35</v>
      </c>
      <c r="P308" s="45"/>
      <c r="Q308" s="47"/>
      <c r="R308" s="45" t="s">
        <v>203</v>
      </c>
      <c r="S308" s="45"/>
      <c r="T308" s="45"/>
      <c r="U308" s="45"/>
      <c r="V308" s="45"/>
      <c r="W308" s="45"/>
      <c r="X308" s="45"/>
      <c r="Y308" s="45"/>
      <c r="Z308" s="45"/>
      <c r="AA308" s="44"/>
      <c r="AB308" s="44"/>
      <c r="AC308" s="48"/>
      <c r="AD308" s="48" t="str">
        <f>IF(Tabela13[[#This Row],[ID_IPs_associados]]="","",IFERROR(TRIM(INDEX(_xlfn.TEXTSPLIT(Tabela13[[#This Row],[ID_IPs_associados]],"|"),1,1)),""))</f>
        <v/>
      </c>
      <c r="AE308" s="48" t="str">
        <f>IF(Tabela13[[#This Row],[ID_IPs_associados]]="","",IFERROR(TRIM(INDEX(_xlfn.TEXTSPLIT(Tabela13[[#This Row],[ID_IPs_associados]],"|"),1,2)),""))</f>
        <v/>
      </c>
      <c r="AF308" s="48" t="str">
        <f>IF(Tabela13[[#This Row],[ID_IPs_associados]]="","",IFERROR(TRIM(INDEX(_xlfn.TEXTSPLIT(Tabela13[[#This Row],[ID_IPs_associados]],"|"),1,3)),""))</f>
        <v/>
      </c>
      <c r="AG308" s="48" t="str">
        <f>IF(Tabela13[[#This Row],[ID_IPs_associados]]="","",IFERROR(TRIM(INDEX(_xlfn.TEXTSPLIT(Tabela13[[#This Row],[ID_IPs_associados]],"|"),1,4)),""))</f>
        <v/>
      </c>
      <c r="AH308" s="48" t="str">
        <f>IF(Tabela13[[#This Row],[ID_IPs_associados]]="","",IFERROR(TRIM(INDEX(_xlfn.TEXTSPLIT(Tabela13[[#This Row],[ID_IPs_associados]],"|"),1,5)),""))</f>
        <v/>
      </c>
    </row>
    <row r="309" spans="1:34" ht="50" hidden="1" x14ac:dyDescent="0.35">
      <c r="A309" s="43" t="s">
        <v>866</v>
      </c>
      <c r="B309" s="44" t="s">
        <v>867</v>
      </c>
      <c r="C309" s="45"/>
      <c r="D309" s="44"/>
      <c r="E309" s="45">
        <v>323</v>
      </c>
      <c r="F309" s="44" t="s">
        <v>879</v>
      </c>
      <c r="G309" s="45" t="s">
        <v>869</v>
      </c>
      <c r="H309" s="45">
        <v>2019</v>
      </c>
      <c r="I309" s="45">
        <v>12.3</v>
      </c>
      <c r="J309" s="45">
        <v>2030</v>
      </c>
      <c r="K309" s="46" t="s">
        <v>880</v>
      </c>
      <c r="L309" s="45" t="s">
        <v>32</v>
      </c>
      <c r="M309" s="45" t="s">
        <v>188</v>
      </c>
      <c r="N309" s="45" t="s">
        <v>34</v>
      </c>
      <c r="O309" s="45" t="s">
        <v>35</v>
      </c>
      <c r="P309" s="45"/>
      <c r="Q309" s="47"/>
      <c r="R309" s="45" t="s">
        <v>203</v>
      </c>
      <c r="S309" s="45"/>
      <c r="T309" s="45"/>
      <c r="U309" s="45"/>
      <c r="V309" s="45"/>
      <c r="W309" s="45"/>
      <c r="X309" s="45"/>
      <c r="Y309" s="45"/>
      <c r="Z309" s="45"/>
      <c r="AC309" s="48"/>
      <c r="AD309" s="48" t="str">
        <f>IF(Tabela13[[#This Row],[ID_IPs_associados]]="","",IFERROR(TRIM(INDEX(_xlfn.TEXTSPLIT(Tabela13[[#This Row],[ID_IPs_associados]],"|"),1,1)),""))</f>
        <v/>
      </c>
      <c r="AE309" s="48" t="str">
        <f>IF(Tabela13[[#This Row],[ID_IPs_associados]]="","",IFERROR(TRIM(INDEX(_xlfn.TEXTSPLIT(Tabela13[[#This Row],[ID_IPs_associados]],"|"),1,2)),""))</f>
        <v/>
      </c>
      <c r="AF309" s="48" t="str">
        <f>IF(Tabela13[[#This Row],[ID_IPs_associados]]="","",IFERROR(TRIM(INDEX(_xlfn.TEXTSPLIT(Tabela13[[#This Row],[ID_IPs_associados]],"|"),1,3)),""))</f>
        <v/>
      </c>
      <c r="AG309" s="48" t="str">
        <f>IF(Tabela13[[#This Row],[ID_IPs_associados]]="","",IFERROR(TRIM(INDEX(_xlfn.TEXTSPLIT(Tabela13[[#This Row],[ID_IPs_associados]],"|"),1,4)),""))</f>
        <v/>
      </c>
      <c r="AH309" s="48" t="str">
        <f>IF(Tabela13[[#This Row],[ID_IPs_associados]]="","",IFERROR(TRIM(INDEX(_xlfn.TEXTSPLIT(Tabela13[[#This Row],[ID_IPs_associados]],"|"),1,5)),""))</f>
        <v/>
      </c>
    </row>
    <row r="310" spans="1:34" ht="50" hidden="1" x14ac:dyDescent="0.35">
      <c r="A310" s="43" t="s">
        <v>866</v>
      </c>
      <c r="B310" s="44" t="s">
        <v>867</v>
      </c>
      <c r="C310" s="45"/>
      <c r="D310" s="44"/>
      <c r="E310" s="45">
        <v>324</v>
      </c>
      <c r="F310" s="44" t="s">
        <v>881</v>
      </c>
      <c r="G310" s="45" t="s">
        <v>869</v>
      </c>
      <c r="H310" s="45">
        <v>2019</v>
      </c>
      <c r="I310" s="45">
        <v>18.899999999999999</v>
      </c>
      <c r="J310" s="45">
        <v>2030</v>
      </c>
      <c r="K310" s="56">
        <v>13.4</v>
      </c>
      <c r="L310" s="45" t="s">
        <v>32</v>
      </c>
      <c r="M310" s="45" t="s">
        <v>188</v>
      </c>
      <c r="N310" s="45" t="s">
        <v>34</v>
      </c>
      <c r="O310" s="45" t="s">
        <v>35</v>
      </c>
      <c r="P310" s="45"/>
      <c r="Q310" s="47"/>
      <c r="R310" s="45" t="s">
        <v>203</v>
      </c>
      <c r="S310" s="45"/>
      <c r="T310" s="45"/>
      <c r="U310" s="45"/>
      <c r="V310" s="45"/>
      <c r="W310" s="45"/>
      <c r="X310" s="45"/>
      <c r="Y310" s="45"/>
      <c r="Z310" s="45"/>
      <c r="AA310" s="44"/>
      <c r="AB310" s="44"/>
      <c r="AC310" s="48"/>
      <c r="AD310" s="48" t="str">
        <f>IF(Tabela13[[#This Row],[ID_IPs_associados]]="","",IFERROR(TRIM(INDEX(_xlfn.TEXTSPLIT(Tabela13[[#This Row],[ID_IPs_associados]],"|"),1,1)),""))</f>
        <v/>
      </c>
      <c r="AE310" s="48" t="str">
        <f>IF(Tabela13[[#This Row],[ID_IPs_associados]]="","",IFERROR(TRIM(INDEX(_xlfn.TEXTSPLIT(Tabela13[[#This Row],[ID_IPs_associados]],"|"),1,2)),""))</f>
        <v/>
      </c>
      <c r="AF310" s="48" t="str">
        <f>IF(Tabela13[[#This Row],[ID_IPs_associados]]="","",IFERROR(TRIM(INDEX(_xlfn.TEXTSPLIT(Tabela13[[#This Row],[ID_IPs_associados]],"|"),1,3)),""))</f>
        <v/>
      </c>
      <c r="AG310" s="48" t="str">
        <f>IF(Tabela13[[#This Row],[ID_IPs_associados]]="","",IFERROR(TRIM(INDEX(_xlfn.TEXTSPLIT(Tabela13[[#This Row],[ID_IPs_associados]],"|"),1,4)),""))</f>
        <v/>
      </c>
      <c r="AH310" s="48" t="str">
        <f>IF(Tabela13[[#This Row],[ID_IPs_associados]]="","",IFERROR(TRIM(INDEX(_xlfn.TEXTSPLIT(Tabela13[[#This Row],[ID_IPs_associados]],"|"),1,5)),""))</f>
        <v/>
      </c>
    </row>
    <row r="311" spans="1:34" ht="50" hidden="1" x14ac:dyDescent="0.35">
      <c r="A311" s="43" t="s">
        <v>866</v>
      </c>
      <c r="B311" s="44" t="s">
        <v>867</v>
      </c>
      <c r="C311" s="45"/>
      <c r="D311" s="44"/>
      <c r="E311" s="45">
        <v>325</v>
      </c>
      <c r="F311" s="44" t="s">
        <v>882</v>
      </c>
      <c r="G311" s="45" t="s">
        <v>869</v>
      </c>
      <c r="H311" s="45">
        <v>2019</v>
      </c>
      <c r="I311" s="45">
        <v>23.9</v>
      </c>
      <c r="J311" s="45">
        <v>2030</v>
      </c>
      <c r="K311" s="56">
        <v>20.5</v>
      </c>
      <c r="L311" s="45" t="s">
        <v>32</v>
      </c>
      <c r="M311" s="45" t="s">
        <v>188</v>
      </c>
      <c r="N311" s="45" t="s">
        <v>34</v>
      </c>
      <c r="O311" s="45" t="s">
        <v>35</v>
      </c>
      <c r="P311" s="45"/>
      <c r="Q311" s="47"/>
      <c r="R311" s="45" t="s">
        <v>203</v>
      </c>
      <c r="S311" s="45"/>
      <c r="T311" s="45"/>
      <c r="U311" s="45"/>
      <c r="V311" s="45"/>
      <c r="W311" s="45"/>
      <c r="X311" s="45"/>
      <c r="Y311" s="45"/>
      <c r="Z311" s="45"/>
      <c r="AA311" s="44"/>
      <c r="AB311" s="44"/>
      <c r="AC311" s="48"/>
      <c r="AD311" s="48" t="str">
        <f>IF(Tabela13[[#This Row],[ID_IPs_associados]]="","",IFERROR(TRIM(INDEX(_xlfn.TEXTSPLIT(Tabela13[[#This Row],[ID_IPs_associados]],"|"),1,1)),""))</f>
        <v/>
      </c>
      <c r="AE311" s="48" t="str">
        <f>IF(Tabela13[[#This Row],[ID_IPs_associados]]="","",IFERROR(TRIM(INDEX(_xlfn.TEXTSPLIT(Tabela13[[#This Row],[ID_IPs_associados]],"|"),1,2)),""))</f>
        <v/>
      </c>
      <c r="AF311" s="48" t="str">
        <f>IF(Tabela13[[#This Row],[ID_IPs_associados]]="","",IFERROR(TRIM(INDEX(_xlfn.TEXTSPLIT(Tabela13[[#This Row],[ID_IPs_associados]],"|"),1,3)),""))</f>
        <v/>
      </c>
      <c r="AG311" s="48" t="str">
        <f>IF(Tabela13[[#This Row],[ID_IPs_associados]]="","",IFERROR(TRIM(INDEX(_xlfn.TEXTSPLIT(Tabela13[[#This Row],[ID_IPs_associados]],"|"),1,4)),""))</f>
        <v/>
      </c>
      <c r="AH311" s="48" t="str">
        <f>IF(Tabela13[[#This Row],[ID_IPs_associados]]="","",IFERROR(TRIM(INDEX(_xlfn.TEXTSPLIT(Tabela13[[#This Row],[ID_IPs_associados]],"|"),1,5)),""))</f>
        <v/>
      </c>
    </row>
    <row r="312" spans="1:34" ht="75" hidden="1" x14ac:dyDescent="0.35">
      <c r="A312" s="43" t="s">
        <v>866</v>
      </c>
      <c r="B312" s="44" t="s">
        <v>867</v>
      </c>
      <c r="C312" s="45" t="s">
        <v>883</v>
      </c>
      <c r="D312" s="44" t="s">
        <v>884</v>
      </c>
      <c r="E312" s="45">
        <v>326</v>
      </c>
      <c r="F312" s="44" t="s">
        <v>885</v>
      </c>
      <c r="G312" s="45" t="s">
        <v>869</v>
      </c>
      <c r="H312" s="45">
        <v>2019</v>
      </c>
      <c r="I312" s="45">
        <v>17.7</v>
      </c>
      <c r="J312" s="45">
        <v>2030</v>
      </c>
      <c r="K312" s="56">
        <v>16.399999999999999</v>
      </c>
      <c r="L312" s="45" t="s">
        <v>32</v>
      </c>
      <c r="M312" s="45" t="s">
        <v>188</v>
      </c>
      <c r="N312" s="45" t="s">
        <v>34</v>
      </c>
      <c r="O312" s="45" t="s">
        <v>35</v>
      </c>
      <c r="P312" s="45"/>
      <c r="Q312" s="47"/>
      <c r="R312" s="45" t="s">
        <v>203</v>
      </c>
      <c r="S312" s="45"/>
      <c r="T312" s="45"/>
      <c r="U312" s="45"/>
      <c r="V312" s="45"/>
      <c r="W312" s="45"/>
      <c r="X312" s="45"/>
      <c r="Y312" s="45"/>
      <c r="Z312" s="45"/>
      <c r="AA312" s="44"/>
      <c r="AB312" s="44"/>
      <c r="AC312" s="48"/>
      <c r="AD312" s="48" t="str">
        <f>IF(Tabela13[[#This Row],[ID_IPs_associados]]="","",IFERROR(TRIM(INDEX(_xlfn.TEXTSPLIT(Tabela13[[#This Row],[ID_IPs_associados]],"|"),1,1)),""))</f>
        <v>IP250020</v>
      </c>
      <c r="AE312" s="48" t="str">
        <f>IF(Tabela13[[#This Row],[ID_IPs_associados]]="","",IFERROR(TRIM(INDEX(_xlfn.TEXTSPLIT(Tabela13[[#This Row],[ID_IPs_associados]],"|"),1,2)),""))</f>
        <v/>
      </c>
      <c r="AF312" s="48" t="str">
        <f>IF(Tabela13[[#This Row],[ID_IPs_associados]]="","",IFERROR(TRIM(INDEX(_xlfn.TEXTSPLIT(Tabela13[[#This Row],[ID_IPs_associados]],"|"),1,3)),""))</f>
        <v/>
      </c>
      <c r="AG312" s="48" t="str">
        <f>IF(Tabela13[[#This Row],[ID_IPs_associados]]="","",IFERROR(TRIM(INDEX(_xlfn.TEXTSPLIT(Tabela13[[#This Row],[ID_IPs_associados]],"|"),1,4)),""))</f>
        <v/>
      </c>
      <c r="AH312" s="48" t="str">
        <f>IF(Tabela13[[#This Row],[ID_IPs_associados]]="","",IFERROR(TRIM(INDEX(_xlfn.TEXTSPLIT(Tabela13[[#This Row],[ID_IPs_associados]],"|"),1,5)),""))</f>
        <v/>
      </c>
    </row>
    <row r="313" spans="1:34" ht="37.5" hidden="1" x14ac:dyDescent="0.35">
      <c r="A313" s="43" t="s">
        <v>866</v>
      </c>
      <c r="B313" s="44" t="s">
        <v>867</v>
      </c>
      <c r="C313" s="45"/>
      <c r="D313" s="44"/>
      <c r="E313" s="45">
        <v>327</v>
      </c>
      <c r="F313" s="44" t="s">
        <v>886</v>
      </c>
      <c r="G313" s="45" t="s">
        <v>869</v>
      </c>
      <c r="H313" s="45">
        <v>2019</v>
      </c>
      <c r="I313" s="45">
        <v>8.1</v>
      </c>
      <c r="J313" s="45">
        <v>2030</v>
      </c>
      <c r="K313" s="56">
        <v>4.7</v>
      </c>
      <c r="L313" s="45" t="s">
        <v>32</v>
      </c>
      <c r="M313" s="45" t="s">
        <v>188</v>
      </c>
      <c r="N313" s="45" t="s">
        <v>34</v>
      </c>
      <c r="O313" s="45" t="s">
        <v>35</v>
      </c>
      <c r="P313" s="45"/>
      <c r="Q313" s="47"/>
      <c r="R313" s="45" t="s">
        <v>203</v>
      </c>
      <c r="S313" s="45"/>
      <c r="T313" s="45"/>
      <c r="U313" s="45"/>
      <c r="V313" s="45"/>
      <c r="W313" s="45"/>
      <c r="X313" s="45"/>
      <c r="Y313" s="45"/>
      <c r="Z313" s="45"/>
      <c r="AA313" s="44"/>
      <c r="AB313" s="44"/>
      <c r="AC313" s="48"/>
      <c r="AD313" s="48" t="str">
        <f>IF(Tabela13[[#This Row],[ID_IPs_associados]]="","",IFERROR(TRIM(INDEX(_xlfn.TEXTSPLIT(Tabela13[[#This Row],[ID_IPs_associados]],"|"),1,1)),""))</f>
        <v/>
      </c>
      <c r="AE313" s="48" t="str">
        <f>IF(Tabela13[[#This Row],[ID_IPs_associados]]="","",IFERROR(TRIM(INDEX(_xlfn.TEXTSPLIT(Tabela13[[#This Row],[ID_IPs_associados]],"|"),1,2)),""))</f>
        <v/>
      </c>
      <c r="AF313" s="48" t="str">
        <f>IF(Tabela13[[#This Row],[ID_IPs_associados]]="","",IFERROR(TRIM(INDEX(_xlfn.TEXTSPLIT(Tabela13[[#This Row],[ID_IPs_associados]],"|"),1,3)),""))</f>
        <v/>
      </c>
      <c r="AG313" s="48" t="str">
        <f>IF(Tabela13[[#This Row],[ID_IPs_associados]]="","",IFERROR(TRIM(INDEX(_xlfn.TEXTSPLIT(Tabela13[[#This Row],[ID_IPs_associados]],"|"),1,4)),""))</f>
        <v/>
      </c>
      <c r="AH313" s="48" t="str">
        <f>IF(Tabela13[[#This Row],[ID_IPs_associados]]="","",IFERROR(TRIM(INDEX(_xlfn.TEXTSPLIT(Tabela13[[#This Row],[ID_IPs_associados]],"|"),1,5)),""))</f>
        <v/>
      </c>
    </row>
    <row r="314" spans="1:34" ht="37.5" hidden="1" x14ac:dyDescent="0.35">
      <c r="A314" s="43" t="s">
        <v>866</v>
      </c>
      <c r="B314" s="44" t="s">
        <v>867</v>
      </c>
      <c r="C314" s="45"/>
      <c r="D314" s="44"/>
      <c r="E314" s="45">
        <v>328</v>
      </c>
      <c r="F314" s="44" t="s">
        <v>887</v>
      </c>
      <c r="G314" s="45" t="s">
        <v>869</v>
      </c>
      <c r="H314" s="45">
        <v>2019</v>
      </c>
      <c r="I314" s="45">
        <v>271.7</v>
      </c>
      <c r="J314" s="45">
        <v>2030</v>
      </c>
      <c r="K314" s="56">
        <v>246.5</v>
      </c>
      <c r="L314" s="45" t="s">
        <v>32</v>
      </c>
      <c r="M314" s="45" t="s">
        <v>188</v>
      </c>
      <c r="N314" s="45" t="s">
        <v>34</v>
      </c>
      <c r="O314" s="45" t="s">
        <v>35</v>
      </c>
      <c r="P314" s="45"/>
      <c r="Q314" s="47"/>
      <c r="R314" s="45" t="s">
        <v>203</v>
      </c>
      <c r="S314" s="45"/>
      <c r="T314" s="45"/>
      <c r="U314" s="45"/>
      <c r="V314" s="45"/>
      <c r="W314" s="45"/>
      <c r="X314" s="45"/>
      <c r="Y314" s="45"/>
      <c r="Z314" s="45"/>
      <c r="AA314" s="44"/>
      <c r="AB314" s="44"/>
      <c r="AC314" s="48"/>
      <c r="AD314" s="48" t="str">
        <f>IF(Tabela13[[#This Row],[ID_IPs_associados]]="","",IFERROR(TRIM(INDEX(_xlfn.TEXTSPLIT(Tabela13[[#This Row],[ID_IPs_associados]],"|"),1,1)),""))</f>
        <v/>
      </c>
      <c r="AE314" s="48" t="str">
        <f>IF(Tabela13[[#This Row],[ID_IPs_associados]]="","",IFERROR(TRIM(INDEX(_xlfn.TEXTSPLIT(Tabela13[[#This Row],[ID_IPs_associados]],"|"),1,2)),""))</f>
        <v/>
      </c>
      <c r="AF314" s="48" t="str">
        <f>IF(Tabela13[[#This Row],[ID_IPs_associados]]="","",IFERROR(TRIM(INDEX(_xlfn.TEXTSPLIT(Tabela13[[#This Row],[ID_IPs_associados]],"|"),1,3)),""))</f>
        <v/>
      </c>
      <c r="AG314" s="48" t="str">
        <f>IF(Tabela13[[#This Row],[ID_IPs_associados]]="","",IFERROR(TRIM(INDEX(_xlfn.TEXTSPLIT(Tabela13[[#This Row],[ID_IPs_associados]],"|"),1,4)),""))</f>
        <v/>
      </c>
      <c r="AH314" s="48" t="str">
        <f>IF(Tabela13[[#This Row],[ID_IPs_associados]]="","",IFERROR(TRIM(INDEX(_xlfn.TEXTSPLIT(Tabela13[[#This Row],[ID_IPs_associados]],"|"),1,5)),""))</f>
        <v/>
      </c>
    </row>
    <row r="315" spans="1:34" ht="37.5" hidden="1" x14ac:dyDescent="0.35">
      <c r="A315" s="43" t="s">
        <v>866</v>
      </c>
      <c r="B315" s="44" t="s">
        <v>867</v>
      </c>
      <c r="C315" s="45"/>
      <c r="D315" s="44"/>
      <c r="E315" s="45">
        <v>329</v>
      </c>
      <c r="F315" s="44" t="s">
        <v>888</v>
      </c>
      <c r="G315" s="45" t="s">
        <v>869</v>
      </c>
      <c r="H315" s="45">
        <v>2019</v>
      </c>
      <c r="I315" s="45">
        <v>88.7</v>
      </c>
      <c r="J315" s="45">
        <v>2030</v>
      </c>
      <c r="K315" s="56">
        <v>58.9</v>
      </c>
      <c r="L315" s="45" t="s">
        <v>32</v>
      </c>
      <c r="M315" s="45" t="s">
        <v>188</v>
      </c>
      <c r="N315" s="45" t="s">
        <v>34</v>
      </c>
      <c r="O315" s="45" t="s">
        <v>35</v>
      </c>
      <c r="P315" s="45"/>
      <c r="Q315" s="47"/>
      <c r="R315" s="45" t="s">
        <v>203</v>
      </c>
      <c r="S315" s="45"/>
      <c r="T315" s="45"/>
      <c r="U315" s="45"/>
      <c r="V315" s="45"/>
      <c r="W315" s="45"/>
      <c r="X315" s="45"/>
      <c r="Y315" s="45"/>
      <c r="Z315" s="45"/>
      <c r="AA315" s="44"/>
      <c r="AB315" s="44"/>
      <c r="AC315" s="48"/>
      <c r="AD315" s="48" t="str">
        <f>IF(Tabela13[[#This Row],[ID_IPs_associados]]="","",IFERROR(TRIM(INDEX(_xlfn.TEXTSPLIT(Tabela13[[#This Row],[ID_IPs_associados]],"|"),1,1)),""))</f>
        <v/>
      </c>
      <c r="AE315" s="48" t="str">
        <f>IF(Tabela13[[#This Row],[ID_IPs_associados]]="","",IFERROR(TRIM(INDEX(_xlfn.TEXTSPLIT(Tabela13[[#This Row],[ID_IPs_associados]],"|"),1,2)),""))</f>
        <v/>
      </c>
      <c r="AF315" s="48" t="str">
        <f>IF(Tabela13[[#This Row],[ID_IPs_associados]]="","",IFERROR(TRIM(INDEX(_xlfn.TEXTSPLIT(Tabela13[[#This Row],[ID_IPs_associados]],"|"),1,3)),""))</f>
        <v/>
      </c>
      <c r="AG315" s="48" t="str">
        <f>IF(Tabela13[[#This Row],[ID_IPs_associados]]="","",IFERROR(TRIM(INDEX(_xlfn.TEXTSPLIT(Tabela13[[#This Row],[ID_IPs_associados]],"|"),1,4)),""))</f>
        <v/>
      </c>
      <c r="AH315" s="48" t="str">
        <f>IF(Tabela13[[#This Row],[ID_IPs_associados]]="","",IFERROR(TRIM(INDEX(_xlfn.TEXTSPLIT(Tabela13[[#This Row],[ID_IPs_associados]],"|"),1,5)),""))</f>
        <v/>
      </c>
    </row>
    <row r="316" spans="1:34" ht="37.5" hidden="1" x14ac:dyDescent="0.35">
      <c r="A316" s="43" t="s">
        <v>866</v>
      </c>
      <c r="B316" s="44" t="s">
        <v>867</v>
      </c>
      <c r="C316" s="45"/>
      <c r="D316" s="44"/>
      <c r="E316" s="45">
        <v>330</v>
      </c>
      <c r="F316" s="44" t="s">
        <v>889</v>
      </c>
      <c r="G316" s="45" t="s">
        <v>869</v>
      </c>
      <c r="H316" s="45">
        <v>2019</v>
      </c>
      <c r="I316" s="45">
        <v>58.6</v>
      </c>
      <c r="J316" s="45">
        <v>2030</v>
      </c>
      <c r="K316" s="56">
        <v>41.8</v>
      </c>
      <c r="L316" s="45" t="s">
        <v>32</v>
      </c>
      <c r="M316" s="45" t="s">
        <v>188</v>
      </c>
      <c r="N316" s="45" t="s">
        <v>34</v>
      </c>
      <c r="O316" s="45" t="s">
        <v>35</v>
      </c>
      <c r="P316" s="45"/>
      <c r="Q316" s="47"/>
      <c r="R316" s="45" t="s">
        <v>203</v>
      </c>
      <c r="S316" s="45"/>
      <c r="T316" s="45"/>
      <c r="U316" s="45"/>
      <c r="V316" s="45"/>
      <c r="W316" s="45"/>
      <c r="X316" s="45"/>
      <c r="Y316" s="45"/>
      <c r="Z316" s="45"/>
      <c r="AA316" s="44"/>
      <c r="AB316" s="44"/>
      <c r="AC316" s="48"/>
      <c r="AD316" s="48" t="str">
        <f>IF(Tabela13[[#This Row],[ID_IPs_associados]]="","",IFERROR(TRIM(INDEX(_xlfn.TEXTSPLIT(Tabela13[[#This Row],[ID_IPs_associados]],"|"),1,1)),""))</f>
        <v/>
      </c>
      <c r="AE316" s="48" t="str">
        <f>IF(Tabela13[[#This Row],[ID_IPs_associados]]="","",IFERROR(TRIM(INDEX(_xlfn.TEXTSPLIT(Tabela13[[#This Row],[ID_IPs_associados]],"|"),1,2)),""))</f>
        <v/>
      </c>
      <c r="AF316" s="48" t="str">
        <f>IF(Tabela13[[#This Row],[ID_IPs_associados]]="","",IFERROR(TRIM(INDEX(_xlfn.TEXTSPLIT(Tabela13[[#This Row],[ID_IPs_associados]],"|"),1,3)),""))</f>
        <v/>
      </c>
      <c r="AG316" s="48" t="str">
        <f>IF(Tabela13[[#This Row],[ID_IPs_associados]]="","",IFERROR(TRIM(INDEX(_xlfn.TEXTSPLIT(Tabela13[[#This Row],[ID_IPs_associados]],"|"),1,4)),""))</f>
        <v/>
      </c>
      <c r="AH316" s="48" t="str">
        <f>IF(Tabela13[[#This Row],[ID_IPs_associados]]="","",IFERROR(TRIM(INDEX(_xlfn.TEXTSPLIT(Tabela13[[#This Row],[ID_IPs_associados]],"|"),1,5)),""))</f>
        <v/>
      </c>
    </row>
    <row r="317" spans="1:34" ht="37.5" hidden="1" x14ac:dyDescent="0.35">
      <c r="A317" s="43" t="s">
        <v>866</v>
      </c>
      <c r="B317" s="44" t="s">
        <v>867</v>
      </c>
      <c r="C317" s="45"/>
      <c r="D317" s="44"/>
      <c r="E317" s="45">
        <v>331</v>
      </c>
      <c r="F317" s="44" t="s">
        <v>890</v>
      </c>
      <c r="G317" s="45" t="s">
        <v>869</v>
      </c>
      <c r="H317" s="45">
        <v>2019</v>
      </c>
      <c r="I317" s="45">
        <v>242.6</v>
      </c>
      <c r="J317" s="45">
        <v>2030</v>
      </c>
      <c r="K317" s="46" t="s">
        <v>891</v>
      </c>
      <c r="L317" s="45" t="s">
        <v>32</v>
      </c>
      <c r="M317" s="45" t="s">
        <v>188</v>
      </c>
      <c r="N317" s="45" t="s">
        <v>34</v>
      </c>
      <c r="O317" s="45" t="s">
        <v>35</v>
      </c>
      <c r="P317" s="45"/>
      <c r="Q317" s="47"/>
      <c r="R317" s="45" t="s">
        <v>203</v>
      </c>
      <c r="S317" s="45"/>
      <c r="T317" s="45"/>
      <c r="U317" s="45"/>
      <c r="V317" s="45"/>
      <c r="W317" s="45"/>
      <c r="X317" s="45"/>
      <c r="Y317" s="45"/>
      <c r="Z317" s="45"/>
      <c r="AA317" s="44"/>
      <c r="AB317" s="44"/>
      <c r="AC317" s="48"/>
      <c r="AD317" s="48" t="str">
        <f>IF(Tabela13[[#This Row],[ID_IPs_associados]]="","",IFERROR(TRIM(INDEX(_xlfn.TEXTSPLIT(Tabela13[[#This Row],[ID_IPs_associados]],"|"),1,1)),""))</f>
        <v/>
      </c>
      <c r="AE317" s="48" t="str">
        <f>IF(Tabela13[[#This Row],[ID_IPs_associados]]="","",IFERROR(TRIM(INDEX(_xlfn.TEXTSPLIT(Tabela13[[#This Row],[ID_IPs_associados]],"|"),1,2)),""))</f>
        <v/>
      </c>
      <c r="AF317" s="48" t="str">
        <f>IF(Tabela13[[#This Row],[ID_IPs_associados]]="","",IFERROR(TRIM(INDEX(_xlfn.TEXTSPLIT(Tabela13[[#This Row],[ID_IPs_associados]],"|"),1,3)),""))</f>
        <v/>
      </c>
      <c r="AG317" s="48" t="str">
        <f>IF(Tabela13[[#This Row],[ID_IPs_associados]]="","",IFERROR(TRIM(INDEX(_xlfn.TEXTSPLIT(Tabela13[[#This Row],[ID_IPs_associados]],"|"),1,4)),""))</f>
        <v/>
      </c>
      <c r="AH317" s="48" t="str">
        <f>IF(Tabela13[[#This Row],[ID_IPs_associados]]="","",IFERROR(TRIM(INDEX(_xlfn.TEXTSPLIT(Tabela13[[#This Row],[ID_IPs_associados]],"|"),1,5)),""))</f>
        <v/>
      </c>
    </row>
    <row r="318" spans="1:34" ht="37.5" hidden="1" x14ac:dyDescent="0.35">
      <c r="A318" s="43" t="s">
        <v>866</v>
      </c>
      <c r="B318" s="44" t="s">
        <v>867</v>
      </c>
      <c r="C318" s="45"/>
      <c r="D318" s="44"/>
      <c r="E318" s="45">
        <v>332</v>
      </c>
      <c r="F318" s="44" t="s">
        <v>892</v>
      </c>
      <c r="G318" s="45" t="s">
        <v>869</v>
      </c>
      <c r="H318" s="45">
        <v>2019</v>
      </c>
      <c r="I318" s="45">
        <v>347.6</v>
      </c>
      <c r="J318" s="45">
        <v>2030</v>
      </c>
      <c r="K318" s="46" t="s">
        <v>893</v>
      </c>
      <c r="L318" s="45" t="s">
        <v>32</v>
      </c>
      <c r="M318" s="45" t="s">
        <v>188</v>
      </c>
      <c r="N318" s="45" t="s">
        <v>34</v>
      </c>
      <c r="O318" s="45" t="s">
        <v>35</v>
      </c>
      <c r="P318" s="45"/>
      <c r="Q318" s="47"/>
      <c r="R318" s="45" t="s">
        <v>203</v>
      </c>
      <c r="S318" s="45"/>
      <c r="T318" s="45"/>
      <c r="U318" s="45"/>
      <c r="V318" s="45"/>
      <c r="W318" s="45"/>
      <c r="X318" s="45"/>
      <c r="Y318" s="45"/>
      <c r="Z318" s="45"/>
      <c r="AA318" s="44"/>
      <c r="AB318" s="44"/>
      <c r="AC318" s="48"/>
      <c r="AD318" s="48" t="str">
        <f>IF(Tabela13[[#This Row],[ID_IPs_associados]]="","",IFERROR(TRIM(INDEX(_xlfn.TEXTSPLIT(Tabela13[[#This Row],[ID_IPs_associados]],"|"),1,1)),""))</f>
        <v/>
      </c>
      <c r="AE318" s="48" t="str">
        <f>IF(Tabela13[[#This Row],[ID_IPs_associados]]="","",IFERROR(TRIM(INDEX(_xlfn.TEXTSPLIT(Tabela13[[#This Row],[ID_IPs_associados]],"|"),1,2)),""))</f>
        <v/>
      </c>
      <c r="AF318" s="48" t="str">
        <f>IF(Tabela13[[#This Row],[ID_IPs_associados]]="","",IFERROR(TRIM(INDEX(_xlfn.TEXTSPLIT(Tabela13[[#This Row],[ID_IPs_associados]],"|"),1,3)),""))</f>
        <v/>
      </c>
      <c r="AG318" s="48" t="str">
        <f>IF(Tabela13[[#This Row],[ID_IPs_associados]]="","",IFERROR(TRIM(INDEX(_xlfn.TEXTSPLIT(Tabela13[[#This Row],[ID_IPs_associados]],"|"),1,4)),""))</f>
        <v/>
      </c>
      <c r="AH318" s="48" t="str">
        <f>IF(Tabela13[[#This Row],[ID_IPs_associados]]="","",IFERROR(TRIM(INDEX(_xlfn.TEXTSPLIT(Tabela13[[#This Row],[ID_IPs_associados]],"|"),1,5)),""))</f>
        <v/>
      </c>
    </row>
    <row r="319" spans="1:34" ht="37.5" hidden="1" x14ac:dyDescent="0.35">
      <c r="A319" s="43" t="s">
        <v>866</v>
      </c>
      <c r="B319" s="44" t="s">
        <v>867</v>
      </c>
      <c r="C319" s="45"/>
      <c r="D319" s="44"/>
      <c r="E319" s="45">
        <v>333</v>
      </c>
      <c r="F319" s="44" t="s">
        <v>894</v>
      </c>
      <c r="G319" s="45" t="s">
        <v>869</v>
      </c>
      <c r="H319" s="45">
        <v>2019</v>
      </c>
      <c r="I319" s="45">
        <v>169</v>
      </c>
      <c r="J319" s="45">
        <v>2030</v>
      </c>
      <c r="K319" s="56">
        <v>161.19999999999999</v>
      </c>
      <c r="L319" s="45" t="s">
        <v>32</v>
      </c>
      <c r="M319" s="45" t="s">
        <v>188</v>
      </c>
      <c r="N319" s="45" t="s">
        <v>34</v>
      </c>
      <c r="O319" s="45" t="s">
        <v>35</v>
      </c>
      <c r="P319" s="45"/>
      <c r="Q319" s="47"/>
      <c r="R319" s="45" t="s">
        <v>203</v>
      </c>
      <c r="S319" s="45"/>
      <c r="T319" s="45"/>
      <c r="U319" s="45"/>
      <c r="V319" s="45"/>
      <c r="W319" s="45"/>
      <c r="X319" s="45"/>
      <c r="Y319" s="45"/>
      <c r="Z319" s="45"/>
      <c r="AA319" s="44"/>
      <c r="AB319" s="44"/>
      <c r="AC319" s="48"/>
      <c r="AD319" s="48" t="str">
        <f>IF(Tabela13[[#This Row],[ID_IPs_associados]]="","",IFERROR(TRIM(INDEX(_xlfn.TEXTSPLIT(Tabela13[[#This Row],[ID_IPs_associados]],"|"),1,1)),""))</f>
        <v/>
      </c>
      <c r="AE319" s="48" t="str">
        <f>IF(Tabela13[[#This Row],[ID_IPs_associados]]="","",IFERROR(TRIM(INDEX(_xlfn.TEXTSPLIT(Tabela13[[#This Row],[ID_IPs_associados]],"|"),1,2)),""))</f>
        <v/>
      </c>
      <c r="AF319" s="48" t="str">
        <f>IF(Tabela13[[#This Row],[ID_IPs_associados]]="","",IFERROR(TRIM(INDEX(_xlfn.TEXTSPLIT(Tabela13[[#This Row],[ID_IPs_associados]],"|"),1,3)),""))</f>
        <v/>
      </c>
      <c r="AG319" s="48" t="str">
        <f>IF(Tabela13[[#This Row],[ID_IPs_associados]]="","",IFERROR(TRIM(INDEX(_xlfn.TEXTSPLIT(Tabela13[[#This Row],[ID_IPs_associados]],"|"),1,4)),""))</f>
        <v/>
      </c>
      <c r="AH319" s="48" t="str">
        <f>IF(Tabela13[[#This Row],[ID_IPs_associados]]="","",IFERROR(TRIM(INDEX(_xlfn.TEXTSPLIT(Tabela13[[#This Row],[ID_IPs_associados]],"|"),1,5)),""))</f>
        <v/>
      </c>
    </row>
    <row r="320" spans="1:34" ht="37.5" hidden="1" x14ac:dyDescent="0.35">
      <c r="A320" s="43" t="s">
        <v>866</v>
      </c>
      <c r="B320" s="44" t="s">
        <v>867</v>
      </c>
      <c r="C320" s="70"/>
      <c r="D320" s="69"/>
      <c r="E320" s="70">
        <v>334</v>
      </c>
      <c r="F320" s="69" t="s">
        <v>895</v>
      </c>
      <c r="G320" s="70" t="s">
        <v>869</v>
      </c>
      <c r="H320" s="70">
        <v>2019</v>
      </c>
      <c r="I320" s="70">
        <v>27.7</v>
      </c>
      <c r="J320" s="70">
        <v>2030</v>
      </c>
      <c r="K320" s="71">
        <v>25.1</v>
      </c>
      <c r="L320" s="70" t="s">
        <v>32</v>
      </c>
      <c r="M320" s="45" t="s">
        <v>188</v>
      </c>
      <c r="N320" s="45" t="s">
        <v>34</v>
      </c>
      <c r="O320" s="45" t="s">
        <v>35</v>
      </c>
      <c r="P320" s="70"/>
      <c r="Q320" s="72"/>
      <c r="R320" s="45" t="s">
        <v>203</v>
      </c>
      <c r="S320" s="45"/>
      <c r="T320" s="45"/>
      <c r="U320" s="70"/>
      <c r="V320" s="70"/>
      <c r="W320" s="70"/>
      <c r="X320" s="70"/>
      <c r="Y320" s="70"/>
      <c r="Z320" s="70"/>
      <c r="AA320" s="69"/>
      <c r="AB320" s="69"/>
      <c r="AC320" s="73"/>
      <c r="AD320" s="73" t="str">
        <f>IF(Tabela13[[#This Row],[ID_IPs_associados]]="","",IFERROR(TRIM(INDEX(_xlfn.TEXTSPLIT(Tabela13[[#This Row],[ID_IPs_associados]],"|"),1,1)),""))</f>
        <v/>
      </c>
      <c r="AE320" s="73" t="str">
        <f>IF(Tabela13[[#This Row],[ID_IPs_associados]]="","",IFERROR(TRIM(INDEX(_xlfn.TEXTSPLIT(Tabela13[[#This Row],[ID_IPs_associados]],"|"),1,2)),""))</f>
        <v/>
      </c>
      <c r="AF320" s="73" t="str">
        <f>IF(Tabela13[[#This Row],[ID_IPs_associados]]="","",IFERROR(TRIM(INDEX(_xlfn.TEXTSPLIT(Tabela13[[#This Row],[ID_IPs_associados]],"|"),1,3)),""))</f>
        <v/>
      </c>
      <c r="AG320" s="73" t="str">
        <f>IF(Tabela13[[#This Row],[ID_IPs_associados]]="","",IFERROR(TRIM(INDEX(_xlfn.TEXTSPLIT(Tabela13[[#This Row],[ID_IPs_associados]],"|"),1,4)),""))</f>
        <v/>
      </c>
      <c r="AH320" s="73" t="str">
        <f>IF(Tabela13[[#This Row],[ID_IPs_associados]]="","",IFERROR(TRIM(INDEX(_xlfn.TEXTSPLIT(Tabela13[[#This Row],[ID_IPs_associados]],"|"),1,5)),""))</f>
        <v/>
      </c>
    </row>
    <row r="321" spans="1:34" ht="50" hidden="1" x14ac:dyDescent="0.35">
      <c r="A321" s="43" t="s">
        <v>866</v>
      </c>
      <c r="B321" s="44" t="s">
        <v>867</v>
      </c>
      <c r="C321" s="45"/>
      <c r="D321" s="44"/>
      <c r="E321" s="45">
        <v>335</v>
      </c>
      <c r="F321" s="44" t="s">
        <v>896</v>
      </c>
      <c r="G321" s="45" t="s">
        <v>869</v>
      </c>
      <c r="H321" s="45">
        <v>2019</v>
      </c>
      <c r="I321" s="45">
        <v>72.099999999999994</v>
      </c>
      <c r="J321" s="45">
        <v>2030</v>
      </c>
      <c r="K321" s="46" t="s">
        <v>897</v>
      </c>
      <c r="L321" s="45" t="s">
        <v>32</v>
      </c>
      <c r="M321" s="45" t="s">
        <v>188</v>
      </c>
      <c r="N321" s="45" t="s">
        <v>34</v>
      </c>
      <c r="O321" s="45" t="s">
        <v>35</v>
      </c>
      <c r="P321" s="45"/>
      <c r="Q321" s="47"/>
      <c r="R321" s="45" t="s">
        <v>203</v>
      </c>
      <c r="S321" s="45"/>
      <c r="T321" s="45"/>
      <c r="U321" s="45"/>
      <c r="V321" s="45"/>
      <c r="W321" s="45"/>
      <c r="X321" s="45"/>
      <c r="Y321" s="45"/>
      <c r="Z321" s="45"/>
      <c r="AA321" s="44"/>
      <c r="AB321" s="44"/>
      <c r="AC321" s="48"/>
      <c r="AD321" s="48" t="str">
        <f>IF(Tabela13[[#This Row],[ID_IPs_associados]]="","",IFERROR(TRIM(INDEX(_xlfn.TEXTSPLIT(Tabela13[[#This Row],[ID_IPs_associados]],"|"),1,1)),""))</f>
        <v/>
      </c>
      <c r="AE321" s="48" t="str">
        <f>IF(Tabela13[[#This Row],[ID_IPs_associados]]="","",IFERROR(TRIM(INDEX(_xlfn.TEXTSPLIT(Tabela13[[#This Row],[ID_IPs_associados]],"|"),1,2)),""))</f>
        <v/>
      </c>
      <c r="AF321" s="48" t="str">
        <f>IF(Tabela13[[#This Row],[ID_IPs_associados]]="","",IFERROR(TRIM(INDEX(_xlfn.TEXTSPLIT(Tabela13[[#This Row],[ID_IPs_associados]],"|"),1,3)),""))</f>
        <v/>
      </c>
      <c r="AG321" s="48" t="str">
        <f>IF(Tabela13[[#This Row],[ID_IPs_associados]]="","",IFERROR(TRIM(INDEX(_xlfn.TEXTSPLIT(Tabela13[[#This Row],[ID_IPs_associados]],"|"),1,4)),""))</f>
        <v/>
      </c>
      <c r="AH321" s="48" t="str">
        <f>IF(Tabela13[[#This Row],[ID_IPs_associados]]="","",IFERROR(TRIM(INDEX(_xlfn.TEXTSPLIT(Tabela13[[#This Row],[ID_IPs_associados]],"|"),1,5)),""))</f>
        <v/>
      </c>
    </row>
    <row r="322" spans="1:34" ht="50" hidden="1" x14ac:dyDescent="0.35">
      <c r="A322" s="43" t="s">
        <v>866</v>
      </c>
      <c r="B322" s="44" t="s">
        <v>867</v>
      </c>
      <c r="C322" s="45"/>
      <c r="D322" s="44"/>
      <c r="E322" s="45">
        <v>336</v>
      </c>
      <c r="F322" s="44" t="s">
        <v>898</v>
      </c>
      <c r="G322" s="45" t="s">
        <v>869</v>
      </c>
      <c r="H322" s="45">
        <v>2019</v>
      </c>
      <c r="I322" s="45">
        <v>17.399999999999999</v>
      </c>
      <c r="J322" s="45">
        <v>2030</v>
      </c>
      <c r="K322" s="46" t="s">
        <v>899</v>
      </c>
      <c r="L322" s="45" t="s">
        <v>32</v>
      </c>
      <c r="M322" s="45" t="s">
        <v>188</v>
      </c>
      <c r="N322" s="45" t="s">
        <v>34</v>
      </c>
      <c r="O322" s="45" t="s">
        <v>35</v>
      </c>
      <c r="P322" s="45"/>
      <c r="Q322" s="47"/>
      <c r="R322" s="45" t="s">
        <v>203</v>
      </c>
      <c r="S322" s="45"/>
      <c r="T322" s="45"/>
      <c r="U322" s="45"/>
      <c r="V322" s="45"/>
      <c r="W322" s="45"/>
      <c r="X322" s="45"/>
      <c r="Y322" s="45"/>
      <c r="Z322" s="45"/>
      <c r="AB322" s="44"/>
      <c r="AC322" s="48"/>
      <c r="AD322" s="48" t="str">
        <f>IF(Tabela13[[#This Row],[ID_IPs_associados]]="","",IFERROR(TRIM(INDEX(_xlfn.TEXTSPLIT(Tabela13[[#This Row],[ID_IPs_associados]],"|"),1,1)),""))</f>
        <v/>
      </c>
      <c r="AE322" s="48" t="str">
        <f>IF(Tabela13[[#This Row],[ID_IPs_associados]]="","",IFERROR(TRIM(INDEX(_xlfn.TEXTSPLIT(Tabela13[[#This Row],[ID_IPs_associados]],"|"),1,2)),""))</f>
        <v/>
      </c>
      <c r="AF322" s="48" t="str">
        <f>IF(Tabela13[[#This Row],[ID_IPs_associados]]="","",IFERROR(TRIM(INDEX(_xlfn.TEXTSPLIT(Tabela13[[#This Row],[ID_IPs_associados]],"|"),1,3)),""))</f>
        <v/>
      </c>
      <c r="AG322" s="48" t="str">
        <f>IF(Tabela13[[#This Row],[ID_IPs_associados]]="","",IFERROR(TRIM(INDEX(_xlfn.TEXTSPLIT(Tabela13[[#This Row],[ID_IPs_associados]],"|"),1,4)),""))</f>
        <v/>
      </c>
      <c r="AH322" s="48" t="str">
        <f>IF(Tabela13[[#This Row],[ID_IPs_associados]]="","",IFERROR(TRIM(INDEX(_xlfn.TEXTSPLIT(Tabela13[[#This Row],[ID_IPs_associados]],"|"),1,5)),""))</f>
        <v/>
      </c>
    </row>
    <row r="323" spans="1:34" ht="50" hidden="1" x14ac:dyDescent="0.35">
      <c r="A323" s="43" t="s">
        <v>866</v>
      </c>
      <c r="B323" s="44" t="s">
        <v>867</v>
      </c>
      <c r="C323" s="45"/>
      <c r="D323" s="44"/>
      <c r="E323" s="45">
        <v>337</v>
      </c>
      <c r="F323" s="44" t="s">
        <v>900</v>
      </c>
      <c r="G323" s="45" t="s">
        <v>869</v>
      </c>
      <c r="H323" s="45">
        <v>2019</v>
      </c>
      <c r="I323" s="45">
        <v>98.6</v>
      </c>
      <c r="J323" s="45">
        <v>2030</v>
      </c>
      <c r="K323" s="46" t="s">
        <v>901</v>
      </c>
      <c r="L323" s="45" t="s">
        <v>32</v>
      </c>
      <c r="M323" s="45" t="s">
        <v>188</v>
      </c>
      <c r="N323" s="45" t="s">
        <v>34</v>
      </c>
      <c r="O323" s="45" t="s">
        <v>35</v>
      </c>
      <c r="P323" s="45"/>
      <c r="Q323" s="47"/>
      <c r="R323" s="45" t="s">
        <v>203</v>
      </c>
      <c r="S323" s="45"/>
      <c r="T323" s="45"/>
      <c r="U323" s="45"/>
      <c r="V323" s="45"/>
      <c r="W323" s="45"/>
      <c r="X323" s="45"/>
      <c r="Y323" s="45"/>
      <c r="Z323" s="45"/>
      <c r="AA323" s="44"/>
      <c r="AB323" s="44"/>
      <c r="AC323" s="48"/>
      <c r="AD323" s="48" t="str">
        <f>IF(Tabela13[[#This Row],[ID_IPs_associados]]="","",IFERROR(TRIM(INDEX(_xlfn.TEXTSPLIT(Tabela13[[#This Row],[ID_IPs_associados]],"|"),1,1)),""))</f>
        <v/>
      </c>
      <c r="AE323" s="48" t="str">
        <f>IF(Tabela13[[#This Row],[ID_IPs_associados]]="","",IFERROR(TRIM(INDEX(_xlfn.TEXTSPLIT(Tabela13[[#This Row],[ID_IPs_associados]],"|"),1,2)),""))</f>
        <v/>
      </c>
      <c r="AF323" s="48" t="str">
        <f>IF(Tabela13[[#This Row],[ID_IPs_associados]]="","",IFERROR(TRIM(INDEX(_xlfn.TEXTSPLIT(Tabela13[[#This Row],[ID_IPs_associados]],"|"),1,3)),""))</f>
        <v/>
      </c>
      <c r="AG323" s="48" t="str">
        <f>IF(Tabela13[[#This Row],[ID_IPs_associados]]="","",IFERROR(TRIM(INDEX(_xlfn.TEXTSPLIT(Tabela13[[#This Row],[ID_IPs_associados]],"|"),1,4)),""))</f>
        <v/>
      </c>
      <c r="AH323" s="48" t="str">
        <f>IF(Tabela13[[#This Row],[ID_IPs_associados]]="","",IFERROR(TRIM(INDEX(_xlfn.TEXTSPLIT(Tabela13[[#This Row],[ID_IPs_associados]],"|"),1,5)),""))</f>
        <v/>
      </c>
    </row>
    <row r="324" spans="1:34" ht="37.5" hidden="1" x14ac:dyDescent="0.35">
      <c r="A324" s="43" t="s">
        <v>866</v>
      </c>
      <c r="B324" s="44" t="s">
        <v>867</v>
      </c>
      <c r="C324" s="45"/>
      <c r="D324" s="44"/>
      <c r="E324" s="45">
        <v>338</v>
      </c>
      <c r="F324" s="44" t="s">
        <v>902</v>
      </c>
      <c r="G324" s="45" t="s">
        <v>869</v>
      </c>
      <c r="H324" s="45">
        <v>2019</v>
      </c>
      <c r="I324" s="45">
        <v>31.3</v>
      </c>
      <c r="J324" s="45">
        <v>2030</v>
      </c>
      <c r="K324" s="56">
        <v>25.6</v>
      </c>
      <c r="L324" s="45" t="s">
        <v>32</v>
      </c>
      <c r="M324" s="45" t="s">
        <v>188</v>
      </c>
      <c r="N324" s="45" t="s">
        <v>34</v>
      </c>
      <c r="O324" s="45" t="s">
        <v>35</v>
      </c>
      <c r="P324" s="45"/>
      <c r="Q324" s="47"/>
      <c r="R324" s="45" t="s">
        <v>203</v>
      </c>
      <c r="S324" s="45"/>
      <c r="T324" s="45"/>
      <c r="U324" s="45"/>
      <c r="V324" s="45"/>
      <c r="W324" s="45"/>
      <c r="X324" s="45"/>
      <c r="Y324" s="45"/>
      <c r="Z324" s="45"/>
      <c r="AA324" s="44"/>
      <c r="AB324" s="44"/>
      <c r="AC324" s="48"/>
      <c r="AD324" s="48" t="str">
        <f>IF(Tabela13[[#This Row],[ID_IPs_associados]]="","",IFERROR(TRIM(INDEX(_xlfn.TEXTSPLIT(Tabela13[[#This Row],[ID_IPs_associados]],"|"),1,1)),""))</f>
        <v/>
      </c>
      <c r="AE324" s="48" t="str">
        <f>IF(Tabela13[[#This Row],[ID_IPs_associados]]="","",IFERROR(TRIM(INDEX(_xlfn.TEXTSPLIT(Tabela13[[#This Row],[ID_IPs_associados]],"|"),1,2)),""))</f>
        <v/>
      </c>
      <c r="AF324" s="48" t="str">
        <f>IF(Tabela13[[#This Row],[ID_IPs_associados]]="","",IFERROR(TRIM(INDEX(_xlfn.TEXTSPLIT(Tabela13[[#This Row],[ID_IPs_associados]],"|"),1,3)),""))</f>
        <v/>
      </c>
      <c r="AG324" s="48" t="str">
        <f>IF(Tabela13[[#This Row],[ID_IPs_associados]]="","",IFERROR(TRIM(INDEX(_xlfn.TEXTSPLIT(Tabela13[[#This Row],[ID_IPs_associados]],"|"),1,4)),""))</f>
        <v/>
      </c>
      <c r="AH324" s="48" t="str">
        <f>IF(Tabela13[[#This Row],[ID_IPs_associados]]="","",IFERROR(TRIM(INDEX(_xlfn.TEXTSPLIT(Tabela13[[#This Row],[ID_IPs_associados]],"|"),1,5)),""))</f>
        <v/>
      </c>
    </row>
    <row r="325" spans="1:34" ht="37.5" hidden="1" x14ac:dyDescent="0.35">
      <c r="A325" s="43" t="s">
        <v>866</v>
      </c>
      <c r="B325" s="44" t="s">
        <v>867</v>
      </c>
      <c r="C325" s="45"/>
      <c r="D325" s="44"/>
      <c r="E325" s="45">
        <v>339</v>
      </c>
      <c r="F325" s="44" t="s">
        <v>903</v>
      </c>
      <c r="G325" s="45" t="s">
        <v>869</v>
      </c>
      <c r="H325" s="45">
        <v>2018</v>
      </c>
      <c r="I325" s="45">
        <v>18.3</v>
      </c>
      <c r="J325" s="45">
        <v>2030</v>
      </c>
      <c r="K325" s="56">
        <v>12.1</v>
      </c>
      <c r="L325" s="45" t="s">
        <v>32</v>
      </c>
      <c r="M325" s="45" t="s">
        <v>188</v>
      </c>
      <c r="N325" s="45" t="s">
        <v>34</v>
      </c>
      <c r="O325" s="45" t="s">
        <v>35</v>
      </c>
      <c r="P325" s="45"/>
      <c r="Q325" s="47"/>
      <c r="R325" s="45" t="s">
        <v>210</v>
      </c>
      <c r="S325" s="45"/>
      <c r="T325" s="45"/>
      <c r="U325" s="45"/>
      <c r="V325" s="45"/>
      <c r="W325" s="45"/>
      <c r="X325" s="45"/>
      <c r="Y325" s="45"/>
      <c r="Z325" s="45"/>
      <c r="AA325" s="44"/>
      <c r="AB325" s="44"/>
      <c r="AC325" s="48"/>
      <c r="AD325" s="48" t="str">
        <f>IF(Tabela13[[#This Row],[ID_IPs_associados]]="","",IFERROR(TRIM(INDEX(_xlfn.TEXTSPLIT(Tabela13[[#This Row],[ID_IPs_associados]],"|"),1,1)),""))</f>
        <v/>
      </c>
      <c r="AE325" s="48" t="str">
        <f>IF(Tabela13[[#This Row],[ID_IPs_associados]]="","",IFERROR(TRIM(INDEX(_xlfn.TEXTSPLIT(Tabela13[[#This Row],[ID_IPs_associados]],"|"),1,2)),""))</f>
        <v/>
      </c>
      <c r="AF325" s="48" t="str">
        <f>IF(Tabela13[[#This Row],[ID_IPs_associados]]="","",IFERROR(TRIM(INDEX(_xlfn.TEXTSPLIT(Tabela13[[#This Row],[ID_IPs_associados]],"|"),1,3)),""))</f>
        <v/>
      </c>
      <c r="AG325" s="48" t="str">
        <f>IF(Tabela13[[#This Row],[ID_IPs_associados]]="","",IFERROR(TRIM(INDEX(_xlfn.TEXTSPLIT(Tabela13[[#This Row],[ID_IPs_associados]],"|"),1,4)),""))</f>
        <v/>
      </c>
      <c r="AH325" s="48" t="str">
        <f>IF(Tabela13[[#This Row],[ID_IPs_associados]]="","",IFERROR(TRIM(INDEX(_xlfn.TEXTSPLIT(Tabela13[[#This Row],[ID_IPs_associados]],"|"),1,5)),""))</f>
        <v/>
      </c>
    </row>
    <row r="326" spans="1:34" ht="37.5" hidden="1" x14ac:dyDescent="0.35">
      <c r="A326" s="43" t="s">
        <v>866</v>
      </c>
      <c r="B326" s="44" t="s">
        <v>867</v>
      </c>
      <c r="C326" s="45"/>
      <c r="D326" s="44"/>
      <c r="E326" s="45">
        <v>340</v>
      </c>
      <c r="F326" s="44" t="s">
        <v>904</v>
      </c>
      <c r="G326" s="45" t="s">
        <v>869</v>
      </c>
      <c r="H326" s="45">
        <v>2018</v>
      </c>
      <c r="I326" s="45">
        <v>10</v>
      </c>
      <c r="J326" s="45">
        <v>2030</v>
      </c>
      <c r="K326" s="56">
        <v>5.7</v>
      </c>
      <c r="L326" s="45" t="s">
        <v>32</v>
      </c>
      <c r="M326" s="45" t="s">
        <v>188</v>
      </c>
      <c r="N326" s="45" t="s">
        <v>34</v>
      </c>
      <c r="O326" s="45" t="s">
        <v>35</v>
      </c>
      <c r="P326" s="45"/>
      <c r="Q326" s="47"/>
      <c r="R326" s="45" t="s">
        <v>210</v>
      </c>
      <c r="S326" s="45"/>
      <c r="T326" s="45"/>
      <c r="U326" s="45"/>
      <c r="V326" s="45"/>
      <c r="W326" s="45"/>
      <c r="X326" s="45"/>
      <c r="Y326" s="45"/>
      <c r="Z326" s="45"/>
      <c r="AA326" s="44"/>
      <c r="AB326" s="44"/>
      <c r="AC326" s="48"/>
      <c r="AD326" s="48" t="str">
        <f>IF(Tabela13[[#This Row],[ID_IPs_associados]]="","",IFERROR(TRIM(INDEX(_xlfn.TEXTSPLIT(Tabela13[[#This Row],[ID_IPs_associados]],"|"),1,1)),""))</f>
        <v/>
      </c>
      <c r="AE326" s="48" t="str">
        <f>IF(Tabela13[[#This Row],[ID_IPs_associados]]="","",IFERROR(TRIM(INDEX(_xlfn.TEXTSPLIT(Tabela13[[#This Row],[ID_IPs_associados]],"|"),1,2)),""))</f>
        <v/>
      </c>
      <c r="AF326" s="48" t="str">
        <f>IF(Tabela13[[#This Row],[ID_IPs_associados]]="","",IFERROR(TRIM(INDEX(_xlfn.TEXTSPLIT(Tabela13[[#This Row],[ID_IPs_associados]],"|"),1,3)),""))</f>
        <v/>
      </c>
      <c r="AG326" s="48" t="str">
        <f>IF(Tabela13[[#This Row],[ID_IPs_associados]]="","",IFERROR(TRIM(INDEX(_xlfn.TEXTSPLIT(Tabela13[[#This Row],[ID_IPs_associados]],"|"),1,4)),""))</f>
        <v/>
      </c>
      <c r="AH326" s="48" t="str">
        <f>IF(Tabela13[[#This Row],[ID_IPs_associados]]="","",IFERROR(TRIM(INDEX(_xlfn.TEXTSPLIT(Tabela13[[#This Row],[ID_IPs_associados]],"|"),1,5)),""))</f>
        <v/>
      </c>
    </row>
    <row r="327" spans="1:34" ht="25" hidden="1" x14ac:dyDescent="0.35">
      <c r="A327" s="43" t="s">
        <v>866</v>
      </c>
      <c r="B327" s="44" t="s">
        <v>867</v>
      </c>
      <c r="C327" s="45"/>
      <c r="D327" s="44"/>
      <c r="E327" s="45">
        <v>341</v>
      </c>
      <c r="F327" s="44" t="s">
        <v>905</v>
      </c>
      <c r="G327" s="45" t="s">
        <v>906</v>
      </c>
      <c r="H327" s="45">
        <v>2019</v>
      </c>
      <c r="I327" s="45">
        <v>10.4</v>
      </c>
      <c r="J327" s="45" t="s">
        <v>907</v>
      </c>
      <c r="K327" s="46" t="s">
        <v>908</v>
      </c>
      <c r="L327" s="45" t="s">
        <v>545</v>
      </c>
      <c r="M327" s="45" t="s">
        <v>188</v>
      </c>
      <c r="N327" s="45" t="s">
        <v>34</v>
      </c>
      <c r="O327" s="45" t="s">
        <v>35</v>
      </c>
      <c r="P327" s="45"/>
      <c r="Q327" s="47"/>
      <c r="R327" s="45" t="s">
        <v>909</v>
      </c>
      <c r="S327" s="45"/>
      <c r="T327" s="45"/>
      <c r="U327" s="45"/>
      <c r="V327" s="45"/>
      <c r="W327" s="45"/>
      <c r="X327" s="45"/>
      <c r="Y327" s="45"/>
      <c r="Z327" s="45"/>
      <c r="AA327" s="44"/>
      <c r="AB327" s="44"/>
      <c r="AC327" s="48"/>
      <c r="AD327" s="48" t="str">
        <f>IF(Tabela13[[#This Row],[ID_IPs_associados]]="","",IFERROR(TRIM(INDEX(_xlfn.TEXTSPLIT(Tabela13[[#This Row],[ID_IPs_associados]],"|"),1,1)),""))</f>
        <v/>
      </c>
      <c r="AE327" s="48" t="str">
        <f>IF(Tabela13[[#This Row],[ID_IPs_associados]]="","",IFERROR(TRIM(INDEX(_xlfn.TEXTSPLIT(Tabela13[[#This Row],[ID_IPs_associados]],"|"),1,2)),""))</f>
        <v/>
      </c>
      <c r="AF327" s="48" t="str">
        <f>IF(Tabela13[[#This Row],[ID_IPs_associados]]="","",IFERROR(TRIM(INDEX(_xlfn.TEXTSPLIT(Tabela13[[#This Row],[ID_IPs_associados]],"|"),1,3)),""))</f>
        <v/>
      </c>
      <c r="AG327" s="48" t="str">
        <f>IF(Tabela13[[#This Row],[ID_IPs_associados]]="","",IFERROR(TRIM(INDEX(_xlfn.TEXTSPLIT(Tabela13[[#This Row],[ID_IPs_associados]],"|"),1,4)),""))</f>
        <v/>
      </c>
      <c r="AH327" s="48" t="str">
        <f>IF(Tabela13[[#This Row],[ID_IPs_associados]]="","",IFERROR(TRIM(INDEX(_xlfn.TEXTSPLIT(Tabela13[[#This Row],[ID_IPs_associados]],"|"),1,5)),""))</f>
        <v/>
      </c>
    </row>
    <row r="328" spans="1:34" ht="25" hidden="1" x14ac:dyDescent="0.35">
      <c r="A328" s="43" t="s">
        <v>866</v>
      </c>
      <c r="B328" s="44" t="s">
        <v>867</v>
      </c>
      <c r="C328" s="45"/>
      <c r="D328" s="44"/>
      <c r="E328" s="45">
        <v>342</v>
      </c>
      <c r="F328" s="44" t="s">
        <v>910</v>
      </c>
      <c r="G328" s="45" t="s">
        <v>911</v>
      </c>
      <c r="H328" s="45" t="s">
        <v>912</v>
      </c>
      <c r="I328" s="45">
        <v>2.9</v>
      </c>
      <c r="J328" s="45" t="s">
        <v>907</v>
      </c>
      <c r="K328" s="46" t="s">
        <v>913</v>
      </c>
      <c r="L328" s="45" t="s">
        <v>545</v>
      </c>
      <c r="M328" s="45" t="s">
        <v>188</v>
      </c>
      <c r="N328" s="45" t="s">
        <v>34</v>
      </c>
      <c r="O328" s="45" t="s">
        <v>35</v>
      </c>
      <c r="P328" s="45"/>
      <c r="Q328" s="47"/>
      <c r="R328" s="45" t="s">
        <v>914</v>
      </c>
      <c r="S328" s="45"/>
      <c r="T328" s="45"/>
      <c r="U328" s="45"/>
      <c r="V328" s="45"/>
      <c r="W328" s="45"/>
      <c r="X328" s="45"/>
      <c r="Y328" s="45"/>
      <c r="Z328" s="45"/>
      <c r="AA328" s="44"/>
      <c r="AB328" s="44"/>
      <c r="AC328" s="48"/>
      <c r="AD328" s="48" t="str">
        <f>IF(Tabela13[[#This Row],[ID_IPs_associados]]="","",IFERROR(TRIM(INDEX(_xlfn.TEXTSPLIT(Tabela13[[#This Row],[ID_IPs_associados]],"|"),1,1)),""))</f>
        <v/>
      </c>
      <c r="AE328" s="48" t="str">
        <f>IF(Tabela13[[#This Row],[ID_IPs_associados]]="","",IFERROR(TRIM(INDEX(_xlfn.TEXTSPLIT(Tabela13[[#This Row],[ID_IPs_associados]],"|"),1,2)),""))</f>
        <v/>
      </c>
      <c r="AF328" s="48" t="str">
        <f>IF(Tabela13[[#This Row],[ID_IPs_associados]]="","",IFERROR(TRIM(INDEX(_xlfn.TEXTSPLIT(Tabela13[[#This Row],[ID_IPs_associados]],"|"),1,3)),""))</f>
        <v/>
      </c>
      <c r="AG328" s="48" t="str">
        <f>IF(Tabela13[[#This Row],[ID_IPs_associados]]="","",IFERROR(TRIM(INDEX(_xlfn.TEXTSPLIT(Tabela13[[#This Row],[ID_IPs_associados]],"|"),1,4)),""))</f>
        <v/>
      </c>
      <c r="AH328" s="48" t="str">
        <f>IF(Tabela13[[#This Row],[ID_IPs_associados]]="","",IFERROR(TRIM(INDEX(_xlfn.TEXTSPLIT(Tabela13[[#This Row],[ID_IPs_associados]],"|"),1,5)),""))</f>
        <v/>
      </c>
    </row>
    <row r="329" spans="1:34" ht="25" hidden="1" x14ac:dyDescent="0.35">
      <c r="A329" s="43" t="s">
        <v>866</v>
      </c>
      <c r="B329" s="44" t="s">
        <v>867</v>
      </c>
      <c r="C329" s="45"/>
      <c r="D329" s="44"/>
      <c r="E329" s="45">
        <v>343</v>
      </c>
      <c r="F329" s="44" t="s">
        <v>915</v>
      </c>
      <c r="G329" s="45" t="s">
        <v>911</v>
      </c>
      <c r="H329" s="45" t="s">
        <v>912</v>
      </c>
      <c r="I329" s="45">
        <v>1.9</v>
      </c>
      <c r="J329" s="45" t="s">
        <v>907</v>
      </c>
      <c r="K329" s="56">
        <v>1.1000000000000001</v>
      </c>
      <c r="L329" s="45" t="s">
        <v>545</v>
      </c>
      <c r="M329" s="45" t="s">
        <v>188</v>
      </c>
      <c r="N329" s="45" t="s">
        <v>34</v>
      </c>
      <c r="O329" s="45" t="s">
        <v>35</v>
      </c>
      <c r="P329" s="45"/>
      <c r="Q329" s="47"/>
      <c r="R329" s="45" t="s">
        <v>914</v>
      </c>
      <c r="S329" s="45"/>
      <c r="T329" s="45"/>
      <c r="U329" s="45"/>
      <c r="V329" s="45"/>
      <c r="W329" s="45"/>
      <c r="X329" s="45"/>
      <c r="Y329" s="45"/>
      <c r="Z329" s="45"/>
      <c r="AA329" s="44"/>
      <c r="AB329" s="44"/>
      <c r="AC329" s="48"/>
      <c r="AD329" s="48" t="str">
        <f>IF(Tabela13[[#This Row],[ID_IPs_associados]]="","",IFERROR(TRIM(INDEX(_xlfn.TEXTSPLIT(Tabela13[[#This Row],[ID_IPs_associados]],"|"),1,1)),""))</f>
        <v/>
      </c>
      <c r="AE329" s="48" t="str">
        <f>IF(Tabela13[[#This Row],[ID_IPs_associados]]="","",IFERROR(TRIM(INDEX(_xlfn.TEXTSPLIT(Tabela13[[#This Row],[ID_IPs_associados]],"|"),1,2)),""))</f>
        <v/>
      </c>
      <c r="AF329" s="48" t="str">
        <f>IF(Tabela13[[#This Row],[ID_IPs_associados]]="","",IFERROR(TRIM(INDEX(_xlfn.TEXTSPLIT(Tabela13[[#This Row],[ID_IPs_associados]],"|"),1,3)),""))</f>
        <v/>
      </c>
      <c r="AG329" s="48" t="str">
        <f>IF(Tabela13[[#This Row],[ID_IPs_associados]]="","",IFERROR(TRIM(INDEX(_xlfn.TEXTSPLIT(Tabela13[[#This Row],[ID_IPs_associados]],"|"),1,4)),""))</f>
        <v/>
      </c>
      <c r="AH329" s="48" t="str">
        <f>IF(Tabela13[[#This Row],[ID_IPs_associados]]="","",IFERROR(TRIM(INDEX(_xlfn.TEXTSPLIT(Tabela13[[#This Row],[ID_IPs_associados]],"|"),1,5)),""))</f>
        <v/>
      </c>
    </row>
    <row r="330" spans="1:34" ht="37.5" hidden="1" x14ac:dyDescent="0.35">
      <c r="A330" s="43" t="s">
        <v>866</v>
      </c>
      <c r="B330" s="44" t="s">
        <v>867</v>
      </c>
      <c r="C330" s="45"/>
      <c r="D330" s="44"/>
      <c r="E330" s="45">
        <v>344</v>
      </c>
      <c r="F330" s="44" t="s">
        <v>916</v>
      </c>
      <c r="G330" s="45" t="s">
        <v>911</v>
      </c>
      <c r="H330" s="45" t="s">
        <v>912</v>
      </c>
      <c r="I330" s="45">
        <v>3</v>
      </c>
      <c r="J330" s="45" t="s">
        <v>907</v>
      </c>
      <c r="K330" s="56">
        <v>2.6</v>
      </c>
      <c r="L330" s="45" t="s">
        <v>545</v>
      </c>
      <c r="M330" s="45" t="s">
        <v>188</v>
      </c>
      <c r="N330" s="45" t="s">
        <v>34</v>
      </c>
      <c r="O330" s="45" t="s">
        <v>35</v>
      </c>
      <c r="P330" s="45"/>
      <c r="Q330" s="47"/>
      <c r="R330" s="45" t="s">
        <v>914</v>
      </c>
      <c r="S330" s="45"/>
      <c r="T330" s="45"/>
      <c r="U330" s="45"/>
      <c r="V330" s="45"/>
      <c r="W330" s="45"/>
      <c r="X330" s="45"/>
      <c r="Y330" s="45"/>
      <c r="Z330" s="45"/>
      <c r="AA330" s="44"/>
      <c r="AB330" s="44"/>
      <c r="AC330" s="48"/>
      <c r="AD330" s="48" t="str">
        <f>IF(Tabela13[[#This Row],[ID_IPs_associados]]="","",IFERROR(TRIM(INDEX(_xlfn.TEXTSPLIT(Tabela13[[#This Row],[ID_IPs_associados]],"|"),1,1)),""))</f>
        <v/>
      </c>
      <c r="AE330" s="48" t="str">
        <f>IF(Tabela13[[#This Row],[ID_IPs_associados]]="","",IFERROR(TRIM(INDEX(_xlfn.TEXTSPLIT(Tabela13[[#This Row],[ID_IPs_associados]],"|"),1,2)),""))</f>
        <v/>
      </c>
      <c r="AF330" s="48" t="str">
        <f>IF(Tabela13[[#This Row],[ID_IPs_associados]]="","",IFERROR(TRIM(INDEX(_xlfn.TEXTSPLIT(Tabela13[[#This Row],[ID_IPs_associados]],"|"),1,3)),""))</f>
        <v/>
      </c>
      <c r="AG330" s="48" t="str">
        <f>IF(Tabela13[[#This Row],[ID_IPs_associados]]="","",IFERROR(TRIM(INDEX(_xlfn.TEXTSPLIT(Tabela13[[#This Row],[ID_IPs_associados]],"|"),1,4)),""))</f>
        <v/>
      </c>
      <c r="AH330" s="48" t="str">
        <f>IF(Tabela13[[#This Row],[ID_IPs_associados]]="","",IFERROR(TRIM(INDEX(_xlfn.TEXTSPLIT(Tabela13[[#This Row],[ID_IPs_associados]],"|"),1,5)),""))</f>
        <v/>
      </c>
    </row>
    <row r="331" spans="1:34" ht="37.5" hidden="1" x14ac:dyDescent="0.35">
      <c r="A331" s="43" t="s">
        <v>866</v>
      </c>
      <c r="B331" s="44" t="s">
        <v>867</v>
      </c>
      <c r="C331" s="45"/>
      <c r="D331" s="44"/>
      <c r="E331" s="45">
        <v>345</v>
      </c>
      <c r="F331" s="44" t="s">
        <v>917</v>
      </c>
      <c r="G331" s="45" t="s">
        <v>41</v>
      </c>
      <c r="H331" s="45">
        <v>2020</v>
      </c>
      <c r="I331" s="45">
        <v>98.6</v>
      </c>
      <c r="J331" s="45">
        <v>2030</v>
      </c>
      <c r="K331" s="56">
        <v>99.5</v>
      </c>
      <c r="L331" s="45" t="s">
        <v>32</v>
      </c>
      <c r="M331" s="45" t="s">
        <v>188</v>
      </c>
      <c r="N331" s="45" t="s">
        <v>34</v>
      </c>
      <c r="O331" s="45" t="s">
        <v>35</v>
      </c>
      <c r="P331" s="45"/>
      <c r="Q331" s="47"/>
      <c r="R331" s="45" t="s">
        <v>909</v>
      </c>
      <c r="S331" s="45">
        <v>5</v>
      </c>
      <c r="T331" s="45" t="s">
        <v>918</v>
      </c>
      <c r="U331" s="45"/>
      <c r="V331" s="45"/>
      <c r="W331" s="45"/>
      <c r="X331" s="45"/>
      <c r="Y331" s="45"/>
      <c r="Z331" s="45"/>
      <c r="AA331" s="44"/>
      <c r="AB331" s="44"/>
      <c r="AC331" s="48"/>
      <c r="AD331" s="48" t="str">
        <f>IF(Tabela13[[#This Row],[ID_IPs_associados]]="","",IFERROR(TRIM(INDEX(_xlfn.TEXTSPLIT(Tabela13[[#This Row],[ID_IPs_associados]],"|"),1,1)),""))</f>
        <v/>
      </c>
      <c r="AE331" s="48" t="str">
        <f>IF(Tabela13[[#This Row],[ID_IPs_associados]]="","",IFERROR(TRIM(INDEX(_xlfn.TEXTSPLIT(Tabela13[[#This Row],[ID_IPs_associados]],"|"),1,2)),""))</f>
        <v/>
      </c>
      <c r="AF331" s="48" t="str">
        <f>IF(Tabela13[[#This Row],[ID_IPs_associados]]="","",IFERROR(TRIM(INDEX(_xlfn.TEXTSPLIT(Tabela13[[#This Row],[ID_IPs_associados]],"|"),1,3)),""))</f>
        <v/>
      </c>
      <c r="AG331" s="48" t="str">
        <f>IF(Tabela13[[#This Row],[ID_IPs_associados]]="","",IFERROR(TRIM(INDEX(_xlfn.TEXTSPLIT(Tabela13[[#This Row],[ID_IPs_associados]],"|"),1,4)),""))</f>
        <v/>
      </c>
      <c r="AH331" s="48" t="str">
        <f>IF(Tabela13[[#This Row],[ID_IPs_associados]]="","",IFERROR(TRIM(INDEX(_xlfn.TEXTSPLIT(Tabela13[[#This Row],[ID_IPs_associados]],"|"),1,5)),""))</f>
        <v/>
      </c>
    </row>
    <row r="332" spans="1:34" ht="25" hidden="1" x14ac:dyDescent="0.35">
      <c r="A332" s="43" t="s">
        <v>866</v>
      </c>
      <c r="B332" s="44" t="s">
        <v>867</v>
      </c>
      <c r="C332" s="45"/>
      <c r="D332" s="44"/>
      <c r="E332" s="45">
        <v>346</v>
      </c>
      <c r="F332" s="44" t="s">
        <v>919</v>
      </c>
      <c r="G332" s="45" t="s">
        <v>101</v>
      </c>
      <c r="H332" s="45">
        <v>2018</v>
      </c>
      <c r="I332" s="45">
        <v>7</v>
      </c>
      <c r="J332" s="45">
        <v>2030</v>
      </c>
      <c r="K332" s="45">
        <v>0</v>
      </c>
      <c r="L332" s="45" t="s">
        <v>32</v>
      </c>
      <c r="M332" s="45" t="s">
        <v>188</v>
      </c>
      <c r="N332" s="45" t="s">
        <v>34</v>
      </c>
      <c r="O332" s="45" t="s">
        <v>35</v>
      </c>
      <c r="P332" s="45"/>
      <c r="Q332" s="47"/>
      <c r="R332" s="45" t="s">
        <v>210</v>
      </c>
      <c r="S332" s="45"/>
      <c r="T332" s="45"/>
      <c r="U332" s="45"/>
      <c r="V332" s="45"/>
      <c r="W332" s="45"/>
      <c r="X332" s="45"/>
      <c r="Y332" s="45"/>
      <c r="Z332" s="45"/>
      <c r="AA332" s="44"/>
      <c r="AB332" s="44"/>
      <c r="AC332" s="48"/>
      <c r="AD332" s="48" t="str">
        <f>IF(Tabela13[[#This Row],[ID_IPs_associados]]="","",IFERROR(TRIM(INDEX(_xlfn.TEXTSPLIT(Tabela13[[#This Row],[ID_IPs_associados]],"|"),1,1)),""))</f>
        <v/>
      </c>
      <c r="AE332" s="48" t="str">
        <f>IF(Tabela13[[#This Row],[ID_IPs_associados]]="","",IFERROR(TRIM(INDEX(_xlfn.TEXTSPLIT(Tabela13[[#This Row],[ID_IPs_associados]],"|"),1,2)),""))</f>
        <v/>
      </c>
      <c r="AF332" s="48" t="str">
        <f>IF(Tabela13[[#This Row],[ID_IPs_associados]]="","",IFERROR(TRIM(INDEX(_xlfn.TEXTSPLIT(Tabela13[[#This Row],[ID_IPs_associados]],"|"),1,3)),""))</f>
        <v/>
      </c>
      <c r="AG332" s="48" t="str">
        <f>IF(Tabela13[[#This Row],[ID_IPs_associados]]="","",IFERROR(TRIM(INDEX(_xlfn.TEXTSPLIT(Tabela13[[#This Row],[ID_IPs_associados]],"|"),1,4)),""))</f>
        <v/>
      </c>
      <c r="AH332" s="48" t="str">
        <f>IF(Tabela13[[#This Row],[ID_IPs_associados]]="","",IFERROR(TRIM(INDEX(_xlfn.TEXTSPLIT(Tabela13[[#This Row],[ID_IPs_associados]],"|"),1,5)),""))</f>
        <v/>
      </c>
    </row>
    <row r="333" spans="1:34" ht="37.5" hidden="1" x14ac:dyDescent="0.35">
      <c r="A333" s="43" t="s">
        <v>866</v>
      </c>
      <c r="B333" s="44" t="s">
        <v>867</v>
      </c>
      <c r="C333" s="45"/>
      <c r="D333" s="44"/>
      <c r="E333" s="45">
        <v>347</v>
      </c>
      <c r="F333" s="44" t="s">
        <v>920</v>
      </c>
      <c r="G333" s="45" t="s">
        <v>101</v>
      </c>
      <c r="H333" s="45">
        <v>2019</v>
      </c>
      <c r="I333" s="45">
        <v>0</v>
      </c>
      <c r="J333" s="45">
        <v>2030</v>
      </c>
      <c r="K333" s="45">
        <v>0</v>
      </c>
      <c r="L333" s="45" t="s">
        <v>32</v>
      </c>
      <c r="M333" s="45" t="s">
        <v>188</v>
      </c>
      <c r="N333" s="45" t="s">
        <v>34</v>
      </c>
      <c r="O333" s="45" t="s">
        <v>35</v>
      </c>
      <c r="P333" s="45"/>
      <c r="Q333" s="47"/>
      <c r="R333" s="45" t="s">
        <v>210</v>
      </c>
      <c r="S333" s="45"/>
      <c r="T333" s="45"/>
      <c r="U333" s="45"/>
      <c r="V333" s="45"/>
      <c r="W333" s="45"/>
      <c r="X333" s="45"/>
      <c r="Y333" s="45"/>
      <c r="Z333" s="45"/>
      <c r="AA333" s="44"/>
      <c r="AB333" s="44"/>
      <c r="AC333" s="48"/>
      <c r="AD333" s="48" t="str">
        <f>IF(Tabela13[[#This Row],[ID_IPs_associados]]="","",IFERROR(TRIM(INDEX(_xlfn.TEXTSPLIT(Tabela13[[#This Row],[ID_IPs_associados]],"|"),1,1)),""))</f>
        <v/>
      </c>
      <c r="AE333" s="48" t="str">
        <f>IF(Tabela13[[#This Row],[ID_IPs_associados]]="","",IFERROR(TRIM(INDEX(_xlfn.TEXTSPLIT(Tabela13[[#This Row],[ID_IPs_associados]],"|"),1,2)),""))</f>
        <v/>
      </c>
      <c r="AF333" s="48" t="str">
        <f>IF(Tabela13[[#This Row],[ID_IPs_associados]]="","",IFERROR(TRIM(INDEX(_xlfn.TEXTSPLIT(Tabela13[[#This Row],[ID_IPs_associados]],"|"),1,3)),""))</f>
        <v/>
      </c>
      <c r="AG333" s="48" t="str">
        <f>IF(Tabela13[[#This Row],[ID_IPs_associados]]="","",IFERROR(TRIM(INDEX(_xlfn.TEXTSPLIT(Tabela13[[#This Row],[ID_IPs_associados]],"|"),1,4)),""))</f>
        <v/>
      </c>
      <c r="AH333" s="48" t="str">
        <f>IF(Tabela13[[#This Row],[ID_IPs_associados]]="","",IFERROR(TRIM(INDEX(_xlfn.TEXTSPLIT(Tabela13[[#This Row],[ID_IPs_associados]],"|"),1,5)),""))</f>
        <v/>
      </c>
    </row>
    <row r="334" spans="1:34" ht="25" hidden="1" x14ac:dyDescent="0.35">
      <c r="A334" s="43" t="s">
        <v>866</v>
      </c>
      <c r="B334" s="44" t="s">
        <v>867</v>
      </c>
      <c r="C334" s="45"/>
      <c r="D334" s="44"/>
      <c r="E334" s="45">
        <v>348</v>
      </c>
      <c r="F334" s="44" t="s">
        <v>921</v>
      </c>
      <c r="G334" s="45" t="s">
        <v>101</v>
      </c>
      <c r="H334" s="45">
        <v>2018</v>
      </c>
      <c r="I334" s="45">
        <v>0</v>
      </c>
      <c r="J334" s="45">
        <v>2030</v>
      </c>
      <c r="K334" s="45">
        <v>0</v>
      </c>
      <c r="L334" s="45" t="s">
        <v>32</v>
      </c>
      <c r="M334" s="45" t="s">
        <v>188</v>
      </c>
      <c r="N334" s="45" t="s">
        <v>34</v>
      </c>
      <c r="O334" s="45" t="s">
        <v>35</v>
      </c>
      <c r="P334" s="45"/>
      <c r="Q334" s="47"/>
      <c r="R334" s="45" t="s">
        <v>210</v>
      </c>
      <c r="S334" s="45"/>
      <c r="T334" s="45"/>
      <c r="U334" s="45"/>
      <c r="V334" s="45"/>
      <c r="W334" s="45"/>
      <c r="X334" s="45"/>
      <c r="Y334" s="45"/>
      <c r="Z334" s="45"/>
      <c r="AA334" s="44"/>
      <c r="AB334" s="44"/>
      <c r="AC334" s="48"/>
      <c r="AD334" s="48" t="str">
        <f>IF(Tabela13[[#This Row],[ID_IPs_associados]]="","",IFERROR(TRIM(INDEX(_xlfn.TEXTSPLIT(Tabela13[[#This Row],[ID_IPs_associados]],"|"),1,1)),""))</f>
        <v/>
      </c>
      <c r="AE334" s="48" t="str">
        <f>IF(Tabela13[[#This Row],[ID_IPs_associados]]="","",IFERROR(TRIM(INDEX(_xlfn.TEXTSPLIT(Tabela13[[#This Row],[ID_IPs_associados]],"|"),1,2)),""))</f>
        <v/>
      </c>
      <c r="AF334" s="48" t="str">
        <f>IF(Tabela13[[#This Row],[ID_IPs_associados]]="","",IFERROR(TRIM(INDEX(_xlfn.TEXTSPLIT(Tabela13[[#This Row],[ID_IPs_associados]],"|"),1,3)),""))</f>
        <v/>
      </c>
      <c r="AG334" s="48" t="str">
        <f>IF(Tabela13[[#This Row],[ID_IPs_associados]]="","",IFERROR(TRIM(INDEX(_xlfn.TEXTSPLIT(Tabela13[[#This Row],[ID_IPs_associados]],"|"),1,4)),""))</f>
        <v/>
      </c>
      <c r="AH334" s="48" t="str">
        <f>IF(Tabela13[[#This Row],[ID_IPs_associados]]="","",IFERROR(TRIM(INDEX(_xlfn.TEXTSPLIT(Tabela13[[#This Row],[ID_IPs_associados]],"|"),1,5)),""))</f>
        <v/>
      </c>
    </row>
    <row r="335" spans="1:34" ht="50" hidden="1" x14ac:dyDescent="0.35">
      <c r="A335" s="43" t="s">
        <v>866</v>
      </c>
      <c r="B335" s="44" t="s">
        <v>867</v>
      </c>
      <c r="C335" s="45"/>
      <c r="D335" s="44"/>
      <c r="E335" s="45">
        <v>349</v>
      </c>
      <c r="F335" s="44" t="s">
        <v>922</v>
      </c>
      <c r="G335" s="45" t="s">
        <v>41</v>
      </c>
      <c r="H335" s="45">
        <v>2020</v>
      </c>
      <c r="I335" s="45">
        <v>98.8</v>
      </c>
      <c r="J335" s="45">
        <v>2030</v>
      </c>
      <c r="K335" s="46" t="s">
        <v>923</v>
      </c>
      <c r="L335" s="45" t="s">
        <v>32</v>
      </c>
      <c r="M335" s="45" t="s">
        <v>197</v>
      </c>
      <c r="N335" s="45" t="s">
        <v>34</v>
      </c>
      <c r="O335" s="45" t="s">
        <v>35</v>
      </c>
      <c r="P335" s="45"/>
      <c r="Q335" s="47"/>
      <c r="R335" s="45" t="s">
        <v>430</v>
      </c>
      <c r="S335" s="45"/>
      <c r="T335" s="45"/>
      <c r="U335" s="45"/>
      <c r="V335" s="45"/>
      <c r="W335" s="45"/>
      <c r="X335" s="45"/>
      <c r="Y335" s="45"/>
      <c r="Z335" s="45"/>
      <c r="AA335" s="52" t="s">
        <v>924</v>
      </c>
      <c r="AB335" s="44" t="s">
        <v>925</v>
      </c>
      <c r="AC335" s="48"/>
      <c r="AD335" s="48" t="str">
        <f>IF(Tabela13[[#This Row],[ID_IPs_associados]]="","",IFERROR(TRIM(INDEX(_xlfn.TEXTSPLIT(Tabela13[[#This Row],[ID_IPs_associados]],"|"),1,1)),""))</f>
        <v/>
      </c>
      <c r="AE335" s="48" t="str">
        <f>IF(Tabela13[[#This Row],[ID_IPs_associados]]="","",IFERROR(TRIM(INDEX(_xlfn.TEXTSPLIT(Tabela13[[#This Row],[ID_IPs_associados]],"|"),1,2)),""))</f>
        <v/>
      </c>
      <c r="AF335" s="48" t="str">
        <f>IF(Tabela13[[#This Row],[ID_IPs_associados]]="","",IFERROR(TRIM(INDEX(_xlfn.TEXTSPLIT(Tabela13[[#This Row],[ID_IPs_associados]],"|"),1,3)),""))</f>
        <v/>
      </c>
      <c r="AG335" s="48" t="str">
        <f>IF(Tabela13[[#This Row],[ID_IPs_associados]]="","",IFERROR(TRIM(INDEX(_xlfn.TEXTSPLIT(Tabela13[[#This Row],[ID_IPs_associados]],"|"),1,4)),""))</f>
        <v/>
      </c>
      <c r="AH335" s="48" t="str">
        <f>IF(Tabela13[[#This Row],[ID_IPs_associados]]="","",IFERROR(TRIM(INDEX(_xlfn.TEXTSPLIT(Tabela13[[#This Row],[ID_IPs_associados]],"|"),1,5)),""))</f>
        <v/>
      </c>
    </row>
    <row r="336" spans="1:34" ht="50" hidden="1" x14ac:dyDescent="0.35">
      <c r="A336" s="43" t="s">
        <v>866</v>
      </c>
      <c r="B336" s="44" t="s">
        <v>867</v>
      </c>
      <c r="C336" s="45"/>
      <c r="D336" s="44"/>
      <c r="E336" s="45">
        <v>350</v>
      </c>
      <c r="F336" s="44" t="s">
        <v>926</v>
      </c>
      <c r="G336" s="45" t="s">
        <v>41</v>
      </c>
      <c r="H336" s="45">
        <v>2019</v>
      </c>
      <c r="I336" s="45">
        <v>67.5</v>
      </c>
      <c r="J336" s="45">
        <v>2030</v>
      </c>
      <c r="K336" s="46" t="s">
        <v>927</v>
      </c>
      <c r="L336" s="45" t="s">
        <v>32</v>
      </c>
      <c r="M336" s="45" t="s">
        <v>197</v>
      </c>
      <c r="N336" s="45" t="s">
        <v>34</v>
      </c>
      <c r="O336" s="45" t="s">
        <v>35</v>
      </c>
      <c r="P336" s="45"/>
      <c r="Q336" s="47"/>
      <c r="R336" s="45" t="s">
        <v>928</v>
      </c>
      <c r="S336" s="45"/>
      <c r="T336" s="45" t="s">
        <v>198</v>
      </c>
      <c r="U336" s="45"/>
      <c r="V336" s="45"/>
      <c r="W336" s="45"/>
      <c r="X336" s="45"/>
      <c r="Y336" s="45"/>
      <c r="Z336" s="45"/>
      <c r="AA336" s="44"/>
      <c r="AB336" s="44"/>
      <c r="AC336" s="48"/>
      <c r="AD336" s="48" t="str">
        <f>IF(Tabela13[[#This Row],[ID_IPs_associados]]="","",IFERROR(TRIM(INDEX(_xlfn.TEXTSPLIT(Tabela13[[#This Row],[ID_IPs_associados]],"|"),1,1)),""))</f>
        <v/>
      </c>
      <c r="AE336" s="48" t="str">
        <f>IF(Tabela13[[#This Row],[ID_IPs_associados]]="","",IFERROR(TRIM(INDEX(_xlfn.TEXTSPLIT(Tabela13[[#This Row],[ID_IPs_associados]],"|"),1,2)),""))</f>
        <v/>
      </c>
      <c r="AF336" s="48" t="str">
        <f>IF(Tabela13[[#This Row],[ID_IPs_associados]]="","",IFERROR(TRIM(INDEX(_xlfn.TEXTSPLIT(Tabela13[[#This Row],[ID_IPs_associados]],"|"),1,3)),""))</f>
        <v/>
      </c>
      <c r="AG336" s="48" t="str">
        <f>IF(Tabela13[[#This Row],[ID_IPs_associados]]="","",IFERROR(TRIM(INDEX(_xlfn.TEXTSPLIT(Tabela13[[#This Row],[ID_IPs_associados]],"|"),1,4)),""))</f>
        <v/>
      </c>
      <c r="AH336" s="48" t="str">
        <f>IF(Tabela13[[#This Row],[ID_IPs_associados]]="","",IFERROR(TRIM(INDEX(_xlfn.TEXTSPLIT(Tabela13[[#This Row],[ID_IPs_associados]],"|"),1,5)),""))</f>
        <v/>
      </c>
    </row>
    <row r="337" spans="1:34" ht="50" hidden="1" x14ac:dyDescent="0.35">
      <c r="A337" s="43" t="s">
        <v>929</v>
      </c>
      <c r="B337" s="44" t="s">
        <v>930</v>
      </c>
      <c r="C337" s="45"/>
      <c r="D337" s="44"/>
      <c r="E337" s="45">
        <v>351</v>
      </c>
      <c r="F337" s="44" t="s">
        <v>931</v>
      </c>
      <c r="G337" s="45" t="s">
        <v>41</v>
      </c>
      <c r="H337" s="45">
        <v>2019</v>
      </c>
      <c r="I337" s="45">
        <v>32</v>
      </c>
      <c r="J337" s="45">
        <v>2024</v>
      </c>
      <c r="K337" s="49">
        <v>34</v>
      </c>
      <c r="L337" s="45" t="s">
        <v>32</v>
      </c>
      <c r="M337" s="45" t="s">
        <v>188</v>
      </c>
      <c r="N337" s="45" t="s">
        <v>345</v>
      </c>
      <c r="O337" s="45" t="s">
        <v>274</v>
      </c>
      <c r="P337" s="45"/>
      <c r="Q337" s="47" t="s">
        <v>932</v>
      </c>
      <c r="R337" s="45"/>
      <c r="S337" s="47"/>
      <c r="T337" s="47"/>
      <c r="U337" s="45"/>
      <c r="V337" s="45"/>
      <c r="W337" s="45"/>
      <c r="X337" s="45"/>
      <c r="Y337" s="45"/>
      <c r="Z337" s="45"/>
      <c r="AA337" s="44"/>
      <c r="AB337" s="44"/>
      <c r="AC337" s="48"/>
      <c r="AD337" s="48" t="str">
        <f>IF(Tabela13[[#This Row],[ID_IPs_associados]]="","",IFERROR(TRIM(INDEX(_xlfn.TEXTSPLIT(Tabela13[[#This Row],[ID_IPs_associados]],"|"),1,1)),""))</f>
        <v/>
      </c>
      <c r="AE337" s="48" t="str">
        <f>IF(Tabela13[[#This Row],[ID_IPs_associados]]="","",IFERROR(TRIM(INDEX(_xlfn.TEXTSPLIT(Tabela13[[#This Row],[ID_IPs_associados]],"|"),1,2)),""))</f>
        <v/>
      </c>
      <c r="AF337" s="48" t="str">
        <f>IF(Tabela13[[#This Row],[ID_IPs_associados]]="","",IFERROR(TRIM(INDEX(_xlfn.TEXTSPLIT(Tabela13[[#This Row],[ID_IPs_associados]],"|"),1,3)),""))</f>
        <v/>
      </c>
      <c r="AG337" s="48" t="str">
        <f>IF(Tabela13[[#This Row],[ID_IPs_associados]]="","",IFERROR(TRIM(INDEX(_xlfn.TEXTSPLIT(Tabela13[[#This Row],[ID_IPs_associados]],"|"),1,4)),""))</f>
        <v/>
      </c>
      <c r="AH337" s="48" t="str">
        <f>IF(Tabela13[[#This Row],[ID_IPs_associados]]="","",IFERROR(TRIM(INDEX(_xlfn.TEXTSPLIT(Tabela13[[#This Row],[ID_IPs_associados]],"|"),1,5)),""))</f>
        <v/>
      </c>
    </row>
    <row r="338" spans="1:34" ht="50" hidden="1" x14ac:dyDescent="0.35">
      <c r="A338" s="43" t="s">
        <v>929</v>
      </c>
      <c r="B338" s="44" t="s">
        <v>930</v>
      </c>
      <c r="C338" s="45"/>
      <c r="D338" s="44"/>
      <c r="E338" s="45">
        <v>352</v>
      </c>
      <c r="F338" s="44" t="s">
        <v>933</v>
      </c>
      <c r="G338" s="45" t="s">
        <v>41</v>
      </c>
      <c r="H338" s="45">
        <v>2019</v>
      </c>
      <c r="I338" s="45">
        <v>2.2999999999999998</v>
      </c>
      <c r="J338" s="45">
        <v>2024</v>
      </c>
      <c r="K338" s="45">
        <v>2</v>
      </c>
      <c r="L338" s="45" t="s">
        <v>32</v>
      </c>
      <c r="M338" s="45" t="s">
        <v>188</v>
      </c>
      <c r="N338" s="45" t="s">
        <v>345</v>
      </c>
      <c r="O338" s="45" t="s">
        <v>274</v>
      </c>
      <c r="P338" s="45"/>
      <c r="Q338" s="47" t="s">
        <v>932</v>
      </c>
      <c r="R338" s="45"/>
      <c r="S338" s="47"/>
      <c r="T338" s="47"/>
      <c r="U338" s="45"/>
      <c r="V338" s="45"/>
      <c r="W338" s="45"/>
      <c r="X338" s="45"/>
      <c r="Y338" s="45"/>
      <c r="Z338" s="45"/>
      <c r="AA338" s="44"/>
      <c r="AB338" s="44"/>
      <c r="AC338" s="48"/>
      <c r="AD338" s="48" t="str">
        <f>IF(Tabela13[[#This Row],[ID_IPs_associados]]="","",IFERROR(TRIM(INDEX(_xlfn.TEXTSPLIT(Tabela13[[#This Row],[ID_IPs_associados]],"|"),1,1)),""))</f>
        <v/>
      </c>
      <c r="AE338" s="48" t="str">
        <f>IF(Tabela13[[#This Row],[ID_IPs_associados]]="","",IFERROR(TRIM(INDEX(_xlfn.TEXTSPLIT(Tabela13[[#This Row],[ID_IPs_associados]],"|"),1,2)),""))</f>
        <v/>
      </c>
      <c r="AF338" s="48" t="str">
        <f>IF(Tabela13[[#This Row],[ID_IPs_associados]]="","",IFERROR(TRIM(INDEX(_xlfn.TEXTSPLIT(Tabela13[[#This Row],[ID_IPs_associados]],"|"),1,3)),""))</f>
        <v/>
      </c>
      <c r="AG338" s="48" t="str">
        <f>IF(Tabela13[[#This Row],[ID_IPs_associados]]="","",IFERROR(TRIM(INDEX(_xlfn.TEXTSPLIT(Tabela13[[#This Row],[ID_IPs_associados]],"|"),1,4)),""))</f>
        <v/>
      </c>
      <c r="AH338" s="48" t="str">
        <f>IF(Tabela13[[#This Row],[ID_IPs_associados]]="","",IFERROR(TRIM(INDEX(_xlfn.TEXTSPLIT(Tabela13[[#This Row],[ID_IPs_associados]],"|"),1,5)),""))</f>
        <v/>
      </c>
    </row>
    <row r="339" spans="1:34" ht="50" hidden="1" x14ac:dyDescent="0.35">
      <c r="A339" s="43" t="s">
        <v>929</v>
      </c>
      <c r="B339" s="44" t="s">
        <v>930</v>
      </c>
      <c r="C339" s="45"/>
      <c r="D339" s="44"/>
      <c r="E339" s="45">
        <v>353</v>
      </c>
      <c r="F339" s="44" t="s">
        <v>934</v>
      </c>
      <c r="G339" s="45" t="s">
        <v>41</v>
      </c>
      <c r="H339" s="45">
        <v>2019</v>
      </c>
      <c r="I339" s="45">
        <v>41</v>
      </c>
      <c r="J339" s="45">
        <v>2024</v>
      </c>
      <c r="K339" s="45">
        <v>38</v>
      </c>
      <c r="L339" s="45" t="s">
        <v>32</v>
      </c>
      <c r="M339" s="45" t="s">
        <v>188</v>
      </c>
      <c r="N339" s="45" t="s">
        <v>345</v>
      </c>
      <c r="O339" s="45" t="s">
        <v>274</v>
      </c>
      <c r="P339" s="45"/>
      <c r="Q339" s="47" t="s">
        <v>932</v>
      </c>
      <c r="R339" s="45"/>
      <c r="S339" s="47"/>
      <c r="T339" s="47"/>
      <c r="U339" s="45"/>
      <c r="V339" s="45"/>
      <c r="W339" s="45"/>
      <c r="X339" s="45"/>
      <c r="Y339" s="45"/>
      <c r="Z339" s="45"/>
      <c r="AA339" s="44"/>
      <c r="AB339" s="44"/>
      <c r="AC339" s="48"/>
      <c r="AD339" s="48" t="str">
        <f>IF(Tabela13[[#This Row],[ID_IPs_associados]]="","",IFERROR(TRIM(INDEX(_xlfn.TEXTSPLIT(Tabela13[[#This Row],[ID_IPs_associados]],"|"),1,1)),""))</f>
        <v/>
      </c>
      <c r="AE339" s="48" t="str">
        <f>IF(Tabela13[[#This Row],[ID_IPs_associados]]="","",IFERROR(TRIM(INDEX(_xlfn.TEXTSPLIT(Tabela13[[#This Row],[ID_IPs_associados]],"|"),1,2)),""))</f>
        <v/>
      </c>
      <c r="AF339" s="48" t="str">
        <f>IF(Tabela13[[#This Row],[ID_IPs_associados]]="","",IFERROR(TRIM(INDEX(_xlfn.TEXTSPLIT(Tabela13[[#This Row],[ID_IPs_associados]],"|"),1,3)),""))</f>
        <v/>
      </c>
      <c r="AG339" s="48" t="str">
        <f>IF(Tabela13[[#This Row],[ID_IPs_associados]]="","",IFERROR(TRIM(INDEX(_xlfn.TEXTSPLIT(Tabela13[[#This Row],[ID_IPs_associados]],"|"),1,4)),""))</f>
        <v/>
      </c>
      <c r="AH339" s="48" t="str">
        <f>IF(Tabela13[[#This Row],[ID_IPs_associados]]="","",IFERROR(TRIM(INDEX(_xlfn.TEXTSPLIT(Tabela13[[#This Row],[ID_IPs_associados]],"|"),1,5)),""))</f>
        <v/>
      </c>
    </row>
    <row r="340" spans="1:34" ht="50" hidden="1" x14ac:dyDescent="0.35">
      <c r="A340" s="43" t="s">
        <v>929</v>
      </c>
      <c r="B340" s="44" t="s">
        <v>930</v>
      </c>
      <c r="C340" s="45"/>
      <c r="D340" s="44"/>
      <c r="E340" s="45">
        <v>354</v>
      </c>
      <c r="F340" s="44" t="s">
        <v>935</v>
      </c>
      <c r="G340" s="45" t="s">
        <v>41</v>
      </c>
      <c r="H340" s="45">
        <v>2019</v>
      </c>
      <c r="I340" s="45">
        <v>4.5</v>
      </c>
      <c r="J340" s="45">
        <v>2024</v>
      </c>
      <c r="K340" s="45">
        <v>4</v>
      </c>
      <c r="L340" s="45" t="s">
        <v>32</v>
      </c>
      <c r="M340" s="45" t="s">
        <v>188</v>
      </c>
      <c r="N340" s="45" t="s">
        <v>345</v>
      </c>
      <c r="O340" s="45" t="s">
        <v>274</v>
      </c>
      <c r="P340" s="45"/>
      <c r="Q340" s="47" t="s">
        <v>932</v>
      </c>
      <c r="R340" s="45"/>
      <c r="S340" s="47"/>
      <c r="T340" s="47"/>
      <c r="U340" s="45"/>
      <c r="V340" s="45"/>
      <c r="W340" s="45"/>
      <c r="X340" s="45"/>
      <c r="Y340" s="45"/>
      <c r="Z340" s="45"/>
      <c r="AA340" s="44"/>
      <c r="AB340" s="44"/>
      <c r="AC340" s="48"/>
      <c r="AD340" s="48" t="str">
        <f>IF(Tabela13[[#This Row],[ID_IPs_associados]]="","",IFERROR(TRIM(INDEX(_xlfn.TEXTSPLIT(Tabela13[[#This Row],[ID_IPs_associados]],"|"),1,1)),""))</f>
        <v/>
      </c>
      <c r="AE340" s="48" t="str">
        <f>IF(Tabela13[[#This Row],[ID_IPs_associados]]="","",IFERROR(TRIM(INDEX(_xlfn.TEXTSPLIT(Tabela13[[#This Row],[ID_IPs_associados]],"|"),1,2)),""))</f>
        <v/>
      </c>
      <c r="AF340" s="48" t="str">
        <f>IF(Tabela13[[#This Row],[ID_IPs_associados]]="","",IFERROR(TRIM(INDEX(_xlfn.TEXTSPLIT(Tabela13[[#This Row],[ID_IPs_associados]],"|"),1,3)),""))</f>
        <v/>
      </c>
      <c r="AG340" s="48" t="str">
        <f>IF(Tabela13[[#This Row],[ID_IPs_associados]]="","",IFERROR(TRIM(INDEX(_xlfn.TEXTSPLIT(Tabela13[[#This Row],[ID_IPs_associados]],"|"),1,4)),""))</f>
        <v/>
      </c>
      <c r="AH340" s="48" t="str">
        <f>IF(Tabela13[[#This Row],[ID_IPs_associados]]="","",IFERROR(TRIM(INDEX(_xlfn.TEXTSPLIT(Tabela13[[#This Row],[ID_IPs_associados]],"|"),1,5)),""))</f>
        <v/>
      </c>
    </row>
    <row r="341" spans="1:34" ht="50" hidden="1" x14ac:dyDescent="0.35">
      <c r="A341" s="43" t="s">
        <v>929</v>
      </c>
      <c r="B341" s="44" t="s">
        <v>930</v>
      </c>
      <c r="C341" s="45"/>
      <c r="D341" s="44"/>
      <c r="E341" s="45">
        <v>355</v>
      </c>
      <c r="F341" s="44" t="s">
        <v>936</v>
      </c>
      <c r="G341" s="45" t="s">
        <v>41</v>
      </c>
      <c r="H341" s="45">
        <v>2019</v>
      </c>
      <c r="I341" s="45">
        <v>30.6</v>
      </c>
      <c r="J341" s="45">
        <v>2024</v>
      </c>
      <c r="K341" s="56">
        <v>28.6</v>
      </c>
      <c r="L341" s="45" t="s">
        <v>32</v>
      </c>
      <c r="M341" s="45" t="s">
        <v>188</v>
      </c>
      <c r="N341" s="45" t="s">
        <v>345</v>
      </c>
      <c r="O341" s="45" t="s">
        <v>274</v>
      </c>
      <c r="P341" s="45"/>
      <c r="Q341" s="47" t="s">
        <v>932</v>
      </c>
      <c r="R341" s="45"/>
      <c r="S341" s="47"/>
      <c r="T341" s="47"/>
      <c r="U341" s="45"/>
      <c r="V341" s="45"/>
      <c r="W341" s="45"/>
      <c r="X341" s="45"/>
      <c r="Y341" s="45"/>
      <c r="Z341" s="45"/>
      <c r="AA341" s="44"/>
      <c r="AB341" s="44"/>
      <c r="AC341" s="48"/>
      <c r="AD341" s="48" t="str">
        <f>IF(Tabela13[[#This Row],[ID_IPs_associados]]="","",IFERROR(TRIM(INDEX(_xlfn.TEXTSPLIT(Tabela13[[#This Row],[ID_IPs_associados]],"|"),1,1)),""))</f>
        <v/>
      </c>
      <c r="AE341" s="48" t="str">
        <f>IF(Tabela13[[#This Row],[ID_IPs_associados]]="","",IFERROR(TRIM(INDEX(_xlfn.TEXTSPLIT(Tabela13[[#This Row],[ID_IPs_associados]],"|"),1,2)),""))</f>
        <v/>
      </c>
      <c r="AF341" s="48" t="str">
        <f>IF(Tabela13[[#This Row],[ID_IPs_associados]]="","",IFERROR(TRIM(INDEX(_xlfn.TEXTSPLIT(Tabela13[[#This Row],[ID_IPs_associados]],"|"),1,3)),""))</f>
        <v/>
      </c>
      <c r="AG341" s="48" t="str">
        <f>IF(Tabela13[[#This Row],[ID_IPs_associados]]="","",IFERROR(TRIM(INDEX(_xlfn.TEXTSPLIT(Tabela13[[#This Row],[ID_IPs_associados]],"|"),1,4)),""))</f>
        <v/>
      </c>
      <c r="AH341" s="48" t="str">
        <f>IF(Tabela13[[#This Row],[ID_IPs_associados]]="","",IFERROR(TRIM(INDEX(_xlfn.TEXTSPLIT(Tabela13[[#This Row],[ID_IPs_associados]],"|"),1,5)),""))</f>
        <v/>
      </c>
    </row>
    <row r="342" spans="1:34" ht="50" hidden="1" x14ac:dyDescent="0.35">
      <c r="A342" s="43" t="s">
        <v>929</v>
      </c>
      <c r="B342" s="44" t="s">
        <v>930</v>
      </c>
      <c r="C342" s="45"/>
      <c r="D342" s="44"/>
      <c r="E342" s="45">
        <v>356</v>
      </c>
      <c r="F342" s="44" t="s">
        <v>937</v>
      </c>
      <c r="G342" s="45" t="s">
        <v>41</v>
      </c>
      <c r="H342" s="45">
        <v>2019</v>
      </c>
      <c r="I342" s="45">
        <v>24</v>
      </c>
      <c r="J342" s="45">
        <v>2024</v>
      </c>
      <c r="K342" s="49">
        <v>22</v>
      </c>
      <c r="L342" s="45" t="s">
        <v>32</v>
      </c>
      <c r="M342" s="45" t="s">
        <v>188</v>
      </c>
      <c r="N342" s="45" t="s">
        <v>345</v>
      </c>
      <c r="O342" s="45" t="s">
        <v>274</v>
      </c>
      <c r="P342" s="45"/>
      <c r="Q342" s="47" t="s">
        <v>932</v>
      </c>
      <c r="R342" s="45"/>
      <c r="S342" s="47"/>
      <c r="T342" s="47"/>
      <c r="U342" s="45"/>
      <c r="V342" s="45"/>
      <c r="W342" s="45"/>
      <c r="X342" s="45"/>
      <c r="Y342" s="45"/>
      <c r="Z342" s="45"/>
      <c r="AA342" s="44"/>
      <c r="AB342" s="44"/>
      <c r="AC342" s="48"/>
      <c r="AD342" s="48" t="str">
        <f>IF(Tabela13[[#This Row],[ID_IPs_associados]]="","",IFERROR(TRIM(INDEX(_xlfn.TEXTSPLIT(Tabela13[[#This Row],[ID_IPs_associados]],"|"),1,1)),""))</f>
        <v/>
      </c>
      <c r="AE342" s="48" t="str">
        <f>IF(Tabela13[[#This Row],[ID_IPs_associados]]="","",IFERROR(TRIM(INDEX(_xlfn.TEXTSPLIT(Tabela13[[#This Row],[ID_IPs_associados]],"|"),1,2)),""))</f>
        <v/>
      </c>
      <c r="AF342" s="48" t="str">
        <f>IF(Tabela13[[#This Row],[ID_IPs_associados]]="","",IFERROR(TRIM(INDEX(_xlfn.TEXTSPLIT(Tabela13[[#This Row],[ID_IPs_associados]],"|"),1,3)),""))</f>
        <v/>
      </c>
      <c r="AG342" s="48" t="str">
        <f>IF(Tabela13[[#This Row],[ID_IPs_associados]]="","",IFERROR(TRIM(INDEX(_xlfn.TEXTSPLIT(Tabela13[[#This Row],[ID_IPs_associados]],"|"),1,4)),""))</f>
        <v/>
      </c>
      <c r="AH342" s="48" t="str">
        <f>IF(Tabela13[[#This Row],[ID_IPs_associados]]="","",IFERROR(TRIM(INDEX(_xlfn.TEXTSPLIT(Tabela13[[#This Row],[ID_IPs_associados]],"|"),1,5)),""))</f>
        <v/>
      </c>
    </row>
    <row r="343" spans="1:34" ht="50" hidden="1" x14ac:dyDescent="0.35">
      <c r="A343" s="43" t="s">
        <v>929</v>
      </c>
      <c r="B343" s="44" t="s">
        <v>930</v>
      </c>
      <c r="C343" s="45"/>
      <c r="D343" s="44"/>
      <c r="E343" s="45">
        <v>357</v>
      </c>
      <c r="F343" s="44" t="s">
        <v>938</v>
      </c>
      <c r="G343" s="45" t="s">
        <v>41</v>
      </c>
      <c r="H343" s="45">
        <v>2017</v>
      </c>
      <c r="I343" s="45">
        <v>1.2</v>
      </c>
      <c r="J343" s="45">
        <v>2024</v>
      </c>
      <c r="K343" s="45">
        <v>1</v>
      </c>
      <c r="L343" s="45" t="s">
        <v>32</v>
      </c>
      <c r="M343" s="45" t="s">
        <v>188</v>
      </c>
      <c r="N343" s="45" t="s">
        <v>345</v>
      </c>
      <c r="O343" s="45" t="s">
        <v>274</v>
      </c>
      <c r="P343" s="45"/>
      <c r="Q343" s="47" t="s">
        <v>932</v>
      </c>
      <c r="R343" s="45"/>
      <c r="S343" s="47"/>
      <c r="T343" s="47"/>
      <c r="U343" s="45"/>
      <c r="V343" s="45"/>
      <c r="W343" s="45"/>
      <c r="X343" s="45"/>
      <c r="Y343" s="45"/>
      <c r="Z343" s="45"/>
      <c r="AA343" s="44"/>
      <c r="AB343" s="44"/>
      <c r="AC343" s="48"/>
      <c r="AD343" s="48" t="str">
        <f>IF(Tabela13[[#This Row],[ID_IPs_associados]]="","",IFERROR(TRIM(INDEX(_xlfn.TEXTSPLIT(Tabela13[[#This Row],[ID_IPs_associados]],"|"),1,1)),""))</f>
        <v/>
      </c>
      <c r="AE343" s="48" t="str">
        <f>IF(Tabela13[[#This Row],[ID_IPs_associados]]="","",IFERROR(TRIM(INDEX(_xlfn.TEXTSPLIT(Tabela13[[#This Row],[ID_IPs_associados]],"|"),1,2)),""))</f>
        <v/>
      </c>
      <c r="AF343" s="48" t="str">
        <f>IF(Tabela13[[#This Row],[ID_IPs_associados]]="","",IFERROR(TRIM(INDEX(_xlfn.TEXTSPLIT(Tabela13[[#This Row],[ID_IPs_associados]],"|"),1,3)),""))</f>
        <v/>
      </c>
      <c r="AG343" s="48" t="str">
        <f>IF(Tabela13[[#This Row],[ID_IPs_associados]]="","",IFERROR(TRIM(INDEX(_xlfn.TEXTSPLIT(Tabela13[[#This Row],[ID_IPs_associados]],"|"),1,4)),""))</f>
        <v/>
      </c>
      <c r="AH343" s="48" t="str">
        <f>IF(Tabela13[[#This Row],[ID_IPs_associados]]="","",IFERROR(TRIM(INDEX(_xlfn.TEXTSPLIT(Tabela13[[#This Row],[ID_IPs_associados]],"|"),1,5)),""))</f>
        <v/>
      </c>
    </row>
    <row r="344" spans="1:34" ht="50" hidden="1" x14ac:dyDescent="0.35">
      <c r="A344" s="43" t="s">
        <v>929</v>
      </c>
      <c r="B344" s="44" t="s">
        <v>930</v>
      </c>
      <c r="C344" s="45"/>
      <c r="D344" s="44"/>
      <c r="E344" s="45">
        <v>358</v>
      </c>
      <c r="F344" s="44" t="s">
        <v>939</v>
      </c>
      <c r="G344" s="45" t="s">
        <v>41</v>
      </c>
      <c r="H344" s="45" t="s">
        <v>940</v>
      </c>
      <c r="I344" s="45">
        <v>25</v>
      </c>
      <c r="J344" s="45">
        <v>2024</v>
      </c>
      <c r="K344" s="45">
        <v>23</v>
      </c>
      <c r="L344" s="45" t="s">
        <v>32</v>
      </c>
      <c r="M344" s="45" t="s">
        <v>188</v>
      </c>
      <c r="N344" s="45" t="s">
        <v>345</v>
      </c>
      <c r="O344" s="45" t="s">
        <v>274</v>
      </c>
      <c r="P344" s="45"/>
      <c r="Q344" s="47" t="s">
        <v>932</v>
      </c>
      <c r="R344" s="45"/>
      <c r="S344" s="47"/>
      <c r="T344" s="47"/>
      <c r="U344" s="45"/>
      <c r="V344" s="45"/>
      <c r="W344" s="45"/>
      <c r="X344" s="45"/>
      <c r="Y344" s="45"/>
      <c r="Z344" s="45"/>
      <c r="AA344" s="44"/>
      <c r="AB344" s="44"/>
      <c r="AC344" s="48"/>
      <c r="AD344" s="48" t="str">
        <f>IF(Tabela13[[#This Row],[ID_IPs_associados]]="","",IFERROR(TRIM(INDEX(_xlfn.TEXTSPLIT(Tabela13[[#This Row],[ID_IPs_associados]],"|"),1,1)),""))</f>
        <v/>
      </c>
      <c r="AE344" s="48" t="str">
        <f>IF(Tabela13[[#This Row],[ID_IPs_associados]]="","",IFERROR(TRIM(INDEX(_xlfn.TEXTSPLIT(Tabela13[[#This Row],[ID_IPs_associados]],"|"),1,2)),""))</f>
        <v/>
      </c>
      <c r="AF344" s="48" t="str">
        <f>IF(Tabela13[[#This Row],[ID_IPs_associados]]="","",IFERROR(TRIM(INDEX(_xlfn.TEXTSPLIT(Tabela13[[#This Row],[ID_IPs_associados]],"|"),1,3)),""))</f>
        <v/>
      </c>
      <c r="AG344" s="48" t="str">
        <f>IF(Tabela13[[#This Row],[ID_IPs_associados]]="","",IFERROR(TRIM(INDEX(_xlfn.TEXTSPLIT(Tabela13[[#This Row],[ID_IPs_associados]],"|"),1,4)),""))</f>
        <v/>
      </c>
      <c r="AH344" s="48" t="str">
        <f>IF(Tabela13[[#This Row],[ID_IPs_associados]]="","",IFERROR(TRIM(INDEX(_xlfn.TEXTSPLIT(Tabela13[[#This Row],[ID_IPs_associados]],"|"),1,5)),""))</f>
        <v/>
      </c>
    </row>
    <row r="345" spans="1:34" ht="50" hidden="1" x14ac:dyDescent="0.35">
      <c r="A345" s="43" t="s">
        <v>929</v>
      </c>
      <c r="B345" s="44" t="s">
        <v>930</v>
      </c>
      <c r="C345" s="45"/>
      <c r="D345" s="44"/>
      <c r="E345" s="45">
        <v>359</v>
      </c>
      <c r="F345" s="44" t="s">
        <v>941</v>
      </c>
      <c r="G345" s="45" t="s">
        <v>942</v>
      </c>
      <c r="H345" s="45">
        <v>2017</v>
      </c>
      <c r="I345" s="45">
        <v>2.5</v>
      </c>
      <c r="J345" s="45">
        <v>2024</v>
      </c>
      <c r="K345" s="49">
        <v>2</v>
      </c>
      <c r="L345" s="45" t="s">
        <v>32</v>
      </c>
      <c r="M345" s="45" t="s">
        <v>188</v>
      </c>
      <c r="N345" s="45" t="s">
        <v>345</v>
      </c>
      <c r="O345" s="45" t="s">
        <v>274</v>
      </c>
      <c r="P345" s="45"/>
      <c r="Q345" s="47" t="s">
        <v>932</v>
      </c>
      <c r="R345" s="45"/>
      <c r="S345" s="47"/>
      <c r="T345" s="47"/>
      <c r="U345" s="45"/>
      <c r="V345" s="45"/>
      <c r="W345" s="45"/>
      <c r="X345" s="45"/>
      <c r="Y345" s="45"/>
      <c r="Z345" s="45"/>
      <c r="AA345" s="44"/>
      <c r="AB345" s="44"/>
      <c r="AC345" s="48"/>
      <c r="AD345" s="48" t="str">
        <f>IF(Tabela13[[#This Row],[ID_IPs_associados]]="","",IFERROR(TRIM(INDEX(_xlfn.TEXTSPLIT(Tabela13[[#This Row],[ID_IPs_associados]],"|"),1,1)),""))</f>
        <v/>
      </c>
      <c r="AE345" s="48" t="str">
        <f>IF(Tabela13[[#This Row],[ID_IPs_associados]]="","",IFERROR(TRIM(INDEX(_xlfn.TEXTSPLIT(Tabela13[[#This Row],[ID_IPs_associados]],"|"),1,2)),""))</f>
        <v/>
      </c>
      <c r="AF345" s="48" t="str">
        <f>IF(Tabela13[[#This Row],[ID_IPs_associados]]="","",IFERROR(TRIM(INDEX(_xlfn.TEXTSPLIT(Tabela13[[#This Row],[ID_IPs_associados]],"|"),1,3)),""))</f>
        <v/>
      </c>
      <c r="AG345" s="48" t="str">
        <f>IF(Tabela13[[#This Row],[ID_IPs_associados]]="","",IFERROR(TRIM(INDEX(_xlfn.TEXTSPLIT(Tabela13[[#This Row],[ID_IPs_associados]],"|"),1,4)),""))</f>
        <v/>
      </c>
      <c r="AH345" s="48" t="str">
        <f>IF(Tabela13[[#This Row],[ID_IPs_associados]]="","",IFERROR(TRIM(INDEX(_xlfn.TEXTSPLIT(Tabela13[[#This Row],[ID_IPs_associados]],"|"),1,5)),""))</f>
        <v/>
      </c>
    </row>
    <row r="346" spans="1:34" ht="50" hidden="1" x14ac:dyDescent="0.35">
      <c r="A346" s="43" t="s">
        <v>929</v>
      </c>
      <c r="B346" s="44" t="s">
        <v>930</v>
      </c>
      <c r="C346" s="45"/>
      <c r="D346" s="44"/>
      <c r="E346" s="45">
        <v>360</v>
      </c>
      <c r="F346" s="44" t="s">
        <v>943</v>
      </c>
      <c r="G346" s="45" t="s">
        <v>942</v>
      </c>
      <c r="H346" s="45">
        <v>2017</v>
      </c>
      <c r="I346" s="45">
        <v>28</v>
      </c>
      <c r="J346" s="45">
        <v>2024</v>
      </c>
      <c r="K346" s="49">
        <v>25</v>
      </c>
      <c r="L346" s="45" t="s">
        <v>32</v>
      </c>
      <c r="M346" s="45" t="s">
        <v>188</v>
      </c>
      <c r="N346" s="45" t="s">
        <v>345</v>
      </c>
      <c r="O346" s="45" t="s">
        <v>274</v>
      </c>
      <c r="P346" s="45"/>
      <c r="Q346" s="47" t="s">
        <v>932</v>
      </c>
      <c r="R346" s="45"/>
      <c r="S346" s="47"/>
      <c r="T346" s="47"/>
      <c r="U346" s="45"/>
      <c r="V346" s="45"/>
      <c r="W346" s="45"/>
      <c r="X346" s="45"/>
      <c r="Y346" s="45"/>
      <c r="Z346" s="45"/>
      <c r="AA346" s="44"/>
      <c r="AB346" s="44"/>
      <c r="AC346" s="48"/>
      <c r="AD346" s="48" t="str">
        <f>IF(Tabela13[[#This Row],[ID_IPs_associados]]="","",IFERROR(TRIM(INDEX(_xlfn.TEXTSPLIT(Tabela13[[#This Row],[ID_IPs_associados]],"|"),1,1)),""))</f>
        <v/>
      </c>
      <c r="AE346" s="48" t="str">
        <f>IF(Tabela13[[#This Row],[ID_IPs_associados]]="","",IFERROR(TRIM(INDEX(_xlfn.TEXTSPLIT(Tabela13[[#This Row],[ID_IPs_associados]],"|"),1,2)),""))</f>
        <v/>
      </c>
      <c r="AF346" s="48" t="str">
        <f>IF(Tabela13[[#This Row],[ID_IPs_associados]]="","",IFERROR(TRIM(INDEX(_xlfn.TEXTSPLIT(Tabela13[[#This Row],[ID_IPs_associados]],"|"),1,3)),""))</f>
        <v/>
      </c>
      <c r="AG346" s="48" t="str">
        <f>IF(Tabela13[[#This Row],[ID_IPs_associados]]="","",IFERROR(TRIM(INDEX(_xlfn.TEXTSPLIT(Tabela13[[#This Row],[ID_IPs_associados]],"|"),1,4)),""))</f>
        <v/>
      </c>
      <c r="AH346" s="48" t="str">
        <f>IF(Tabela13[[#This Row],[ID_IPs_associados]]="","",IFERROR(TRIM(INDEX(_xlfn.TEXTSPLIT(Tabela13[[#This Row],[ID_IPs_associados]],"|"),1,5)),""))</f>
        <v/>
      </c>
    </row>
    <row r="347" spans="1:34" ht="50" hidden="1" x14ac:dyDescent="0.35">
      <c r="A347" s="43" t="s">
        <v>929</v>
      </c>
      <c r="B347" s="44" t="s">
        <v>930</v>
      </c>
      <c r="C347" s="45"/>
      <c r="D347" s="44"/>
      <c r="E347" s="45">
        <v>361</v>
      </c>
      <c r="F347" s="44" t="s">
        <v>944</v>
      </c>
      <c r="G347" s="45" t="s">
        <v>942</v>
      </c>
      <c r="H347" s="45">
        <v>2017</v>
      </c>
      <c r="I347" s="45">
        <v>7.7</v>
      </c>
      <c r="J347" s="45">
        <v>2024</v>
      </c>
      <c r="K347" s="56">
        <v>7.2</v>
      </c>
      <c r="L347" s="45" t="s">
        <v>32</v>
      </c>
      <c r="M347" s="45" t="s">
        <v>188</v>
      </c>
      <c r="N347" s="45" t="s">
        <v>345</v>
      </c>
      <c r="O347" s="45" t="s">
        <v>274</v>
      </c>
      <c r="P347" s="45"/>
      <c r="Q347" s="47" t="s">
        <v>932</v>
      </c>
      <c r="R347" s="45"/>
      <c r="S347" s="47"/>
      <c r="T347" s="47"/>
      <c r="U347" s="45"/>
      <c r="V347" s="45"/>
      <c r="W347" s="45"/>
      <c r="X347" s="45"/>
      <c r="Y347" s="45"/>
      <c r="Z347" s="45"/>
      <c r="AA347" s="44"/>
      <c r="AB347" s="44"/>
      <c r="AC347" s="48"/>
      <c r="AD347" s="48" t="str">
        <f>IF(Tabela13[[#This Row],[ID_IPs_associados]]="","",IFERROR(TRIM(INDEX(_xlfn.TEXTSPLIT(Tabela13[[#This Row],[ID_IPs_associados]],"|"),1,1)),""))</f>
        <v/>
      </c>
      <c r="AE347" s="48" t="str">
        <f>IF(Tabela13[[#This Row],[ID_IPs_associados]]="","",IFERROR(TRIM(INDEX(_xlfn.TEXTSPLIT(Tabela13[[#This Row],[ID_IPs_associados]],"|"),1,2)),""))</f>
        <v/>
      </c>
      <c r="AF347" s="48" t="str">
        <f>IF(Tabela13[[#This Row],[ID_IPs_associados]]="","",IFERROR(TRIM(INDEX(_xlfn.TEXTSPLIT(Tabela13[[#This Row],[ID_IPs_associados]],"|"),1,3)),""))</f>
        <v/>
      </c>
      <c r="AG347" s="48" t="str">
        <f>IF(Tabela13[[#This Row],[ID_IPs_associados]]="","",IFERROR(TRIM(INDEX(_xlfn.TEXTSPLIT(Tabela13[[#This Row],[ID_IPs_associados]],"|"),1,4)),""))</f>
        <v/>
      </c>
      <c r="AH347" s="48" t="str">
        <f>IF(Tabela13[[#This Row],[ID_IPs_associados]]="","",IFERROR(TRIM(INDEX(_xlfn.TEXTSPLIT(Tabela13[[#This Row],[ID_IPs_associados]],"|"),1,5)),""))</f>
        <v/>
      </c>
    </row>
    <row r="348" spans="1:34" ht="50" hidden="1" x14ac:dyDescent="0.35">
      <c r="A348" s="43" t="s">
        <v>929</v>
      </c>
      <c r="B348" s="44" t="s">
        <v>930</v>
      </c>
      <c r="C348" s="45"/>
      <c r="D348" s="44"/>
      <c r="E348" s="45">
        <v>362</v>
      </c>
      <c r="F348" s="44" t="s">
        <v>945</v>
      </c>
      <c r="G348" s="45" t="s">
        <v>942</v>
      </c>
      <c r="H348" s="45">
        <v>2017</v>
      </c>
      <c r="I348" s="45">
        <v>5.7</v>
      </c>
      <c r="J348" s="45">
        <v>2024</v>
      </c>
      <c r="K348" s="56">
        <v>5.2</v>
      </c>
      <c r="L348" s="45" t="s">
        <v>32</v>
      </c>
      <c r="M348" s="45" t="s">
        <v>188</v>
      </c>
      <c r="N348" s="45" t="s">
        <v>345</v>
      </c>
      <c r="O348" s="45" t="s">
        <v>274</v>
      </c>
      <c r="P348" s="45"/>
      <c r="Q348" s="47" t="s">
        <v>932</v>
      </c>
      <c r="R348" s="45"/>
      <c r="S348" s="47"/>
      <c r="T348" s="47"/>
      <c r="U348" s="45"/>
      <c r="V348" s="45"/>
      <c r="W348" s="45"/>
      <c r="X348" s="45"/>
      <c r="Y348" s="45"/>
      <c r="Z348" s="45"/>
      <c r="AA348" s="44"/>
      <c r="AB348" s="44"/>
      <c r="AC348" s="48"/>
      <c r="AD348" s="48" t="str">
        <f>IF(Tabela13[[#This Row],[ID_IPs_associados]]="","",IFERROR(TRIM(INDEX(_xlfn.TEXTSPLIT(Tabela13[[#This Row],[ID_IPs_associados]],"|"),1,1)),""))</f>
        <v/>
      </c>
      <c r="AE348" s="48" t="str">
        <f>IF(Tabela13[[#This Row],[ID_IPs_associados]]="","",IFERROR(TRIM(INDEX(_xlfn.TEXTSPLIT(Tabela13[[#This Row],[ID_IPs_associados]],"|"),1,2)),""))</f>
        <v/>
      </c>
      <c r="AF348" s="48" t="str">
        <f>IF(Tabela13[[#This Row],[ID_IPs_associados]]="","",IFERROR(TRIM(INDEX(_xlfn.TEXTSPLIT(Tabela13[[#This Row],[ID_IPs_associados]],"|"),1,3)),""))</f>
        <v/>
      </c>
      <c r="AG348" s="48" t="str">
        <f>IF(Tabela13[[#This Row],[ID_IPs_associados]]="","",IFERROR(TRIM(INDEX(_xlfn.TEXTSPLIT(Tabela13[[#This Row],[ID_IPs_associados]],"|"),1,4)),""))</f>
        <v/>
      </c>
      <c r="AH348" s="48" t="str">
        <f>IF(Tabela13[[#This Row],[ID_IPs_associados]]="","",IFERROR(TRIM(INDEX(_xlfn.TEXTSPLIT(Tabela13[[#This Row],[ID_IPs_associados]],"|"),1,5)),""))</f>
        <v/>
      </c>
    </row>
    <row r="349" spans="1:34" ht="50" hidden="1" x14ac:dyDescent="0.35">
      <c r="A349" s="43" t="s">
        <v>929</v>
      </c>
      <c r="B349" s="44" t="s">
        <v>930</v>
      </c>
      <c r="C349" s="45"/>
      <c r="D349" s="44"/>
      <c r="E349" s="45">
        <v>363</v>
      </c>
      <c r="F349" s="44" t="s">
        <v>946</v>
      </c>
      <c r="G349" s="45" t="s">
        <v>942</v>
      </c>
      <c r="H349" s="45">
        <v>2017</v>
      </c>
      <c r="I349" s="45">
        <v>5.2</v>
      </c>
      <c r="J349" s="45">
        <v>2024</v>
      </c>
      <c r="K349" s="56">
        <v>4.7</v>
      </c>
      <c r="L349" s="45" t="s">
        <v>32</v>
      </c>
      <c r="M349" s="45" t="s">
        <v>188</v>
      </c>
      <c r="N349" s="45" t="s">
        <v>345</v>
      </c>
      <c r="O349" s="45" t="s">
        <v>274</v>
      </c>
      <c r="P349" s="45"/>
      <c r="Q349" s="47" t="s">
        <v>932</v>
      </c>
      <c r="R349" s="45"/>
      <c r="S349" s="47"/>
      <c r="T349" s="47"/>
      <c r="U349" s="45"/>
      <c r="V349" s="45"/>
      <c r="W349" s="45"/>
      <c r="X349" s="45"/>
      <c r="Y349" s="45"/>
      <c r="Z349" s="45"/>
      <c r="AA349" s="44"/>
      <c r="AB349" s="44"/>
      <c r="AC349" s="48"/>
      <c r="AD349" s="48" t="str">
        <f>IF(Tabela13[[#This Row],[ID_IPs_associados]]="","",IFERROR(TRIM(INDEX(_xlfn.TEXTSPLIT(Tabela13[[#This Row],[ID_IPs_associados]],"|"),1,1)),""))</f>
        <v/>
      </c>
      <c r="AE349" s="48" t="str">
        <f>IF(Tabela13[[#This Row],[ID_IPs_associados]]="","",IFERROR(TRIM(INDEX(_xlfn.TEXTSPLIT(Tabela13[[#This Row],[ID_IPs_associados]],"|"),1,2)),""))</f>
        <v/>
      </c>
      <c r="AF349" s="48" t="str">
        <f>IF(Tabela13[[#This Row],[ID_IPs_associados]]="","",IFERROR(TRIM(INDEX(_xlfn.TEXTSPLIT(Tabela13[[#This Row],[ID_IPs_associados]],"|"),1,3)),""))</f>
        <v/>
      </c>
      <c r="AG349" s="48" t="str">
        <f>IF(Tabela13[[#This Row],[ID_IPs_associados]]="","",IFERROR(TRIM(INDEX(_xlfn.TEXTSPLIT(Tabela13[[#This Row],[ID_IPs_associados]],"|"),1,4)),""))</f>
        <v/>
      </c>
      <c r="AH349" s="48" t="str">
        <f>IF(Tabela13[[#This Row],[ID_IPs_associados]]="","",IFERROR(TRIM(INDEX(_xlfn.TEXTSPLIT(Tabela13[[#This Row],[ID_IPs_associados]],"|"),1,5)),""))</f>
        <v/>
      </c>
    </row>
    <row r="350" spans="1:34" ht="50" hidden="1" x14ac:dyDescent="0.35">
      <c r="A350" s="43" t="s">
        <v>929</v>
      </c>
      <c r="B350" s="44" t="s">
        <v>930</v>
      </c>
      <c r="C350" s="45"/>
      <c r="D350" s="44"/>
      <c r="E350" s="45">
        <v>364</v>
      </c>
      <c r="F350" s="44" t="s">
        <v>947</v>
      </c>
      <c r="G350" s="45" t="s">
        <v>101</v>
      </c>
      <c r="H350" s="45">
        <v>2019</v>
      </c>
      <c r="I350" s="49">
        <v>38122</v>
      </c>
      <c r="J350" s="45">
        <v>2024</v>
      </c>
      <c r="K350" s="49">
        <v>36216</v>
      </c>
      <c r="L350" s="45" t="s">
        <v>32</v>
      </c>
      <c r="M350" s="45" t="s">
        <v>188</v>
      </c>
      <c r="N350" s="45" t="s">
        <v>345</v>
      </c>
      <c r="O350" s="45" t="s">
        <v>274</v>
      </c>
      <c r="P350" s="45"/>
      <c r="Q350" s="47" t="s">
        <v>932</v>
      </c>
      <c r="R350" s="45"/>
      <c r="S350" s="47"/>
      <c r="T350" s="47"/>
      <c r="U350" s="45"/>
      <c r="V350" s="45"/>
      <c r="W350" s="45"/>
      <c r="X350" s="45"/>
      <c r="Y350" s="45"/>
      <c r="Z350" s="45"/>
      <c r="AA350" s="44"/>
      <c r="AB350" s="44"/>
      <c r="AC350" s="48"/>
      <c r="AD350" s="48" t="str">
        <f>IF(Tabela13[[#This Row],[ID_IPs_associados]]="","",IFERROR(TRIM(INDEX(_xlfn.TEXTSPLIT(Tabela13[[#This Row],[ID_IPs_associados]],"|"),1,1)),""))</f>
        <v/>
      </c>
      <c r="AE350" s="48" t="str">
        <f>IF(Tabela13[[#This Row],[ID_IPs_associados]]="","",IFERROR(TRIM(INDEX(_xlfn.TEXTSPLIT(Tabela13[[#This Row],[ID_IPs_associados]],"|"),1,2)),""))</f>
        <v/>
      </c>
      <c r="AF350" s="48" t="str">
        <f>IF(Tabela13[[#This Row],[ID_IPs_associados]]="","",IFERROR(TRIM(INDEX(_xlfn.TEXTSPLIT(Tabela13[[#This Row],[ID_IPs_associados]],"|"),1,3)),""))</f>
        <v/>
      </c>
      <c r="AG350" s="48" t="str">
        <f>IF(Tabela13[[#This Row],[ID_IPs_associados]]="","",IFERROR(TRIM(INDEX(_xlfn.TEXTSPLIT(Tabela13[[#This Row],[ID_IPs_associados]],"|"),1,4)),""))</f>
        <v/>
      </c>
      <c r="AH350" s="48" t="str">
        <f>IF(Tabela13[[#This Row],[ID_IPs_associados]]="","",IFERROR(TRIM(INDEX(_xlfn.TEXTSPLIT(Tabela13[[#This Row],[ID_IPs_associados]],"|"),1,5)),""))</f>
        <v/>
      </c>
    </row>
    <row r="351" spans="1:34" ht="50" hidden="1" x14ac:dyDescent="0.35">
      <c r="A351" s="43" t="s">
        <v>929</v>
      </c>
      <c r="B351" s="44" t="s">
        <v>930</v>
      </c>
      <c r="C351" s="45"/>
      <c r="D351" s="44"/>
      <c r="E351" s="45">
        <v>365</v>
      </c>
      <c r="F351" s="44" t="s">
        <v>948</v>
      </c>
      <c r="G351" s="45" t="s">
        <v>41</v>
      </c>
      <c r="H351" s="45" t="s">
        <v>949</v>
      </c>
      <c r="I351" s="45">
        <v>2.4</v>
      </c>
      <c r="J351" s="45">
        <v>2024</v>
      </c>
      <c r="K351" s="56">
        <v>2.2000000000000002</v>
      </c>
      <c r="L351" s="45" t="s">
        <v>32</v>
      </c>
      <c r="M351" s="45" t="s">
        <v>188</v>
      </c>
      <c r="N351" s="45" t="s">
        <v>345</v>
      </c>
      <c r="O351" s="45" t="s">
        <v>274</v>
      </c>
      <c r="P351" s="45"/>
      <c r="Q351" s="47" t="s">
        <v>932</v>
      </c>
      <c r="R351" s="45"/>
      <c r="S351" s="47"/>
      <c r="T351" s="47"/>
      <c r="U351" s="45"/>
      <c r="V351" s="45"/>
      <c r="W351" s="45"/>
      <c r="X351" s="45"/>
      <c r="Y351" s="45"/>
      <c r="Z351" s="45"/>
      <c r="AA351" s="44"/>
      <c r="AB351" s="44"/>
      <c r="AC351" s="48"/>
      <c r="AD351" s="48" t="str">
        <f>IF(Tabela13[[#This Row],[ID_IPs_associados]]="","",IFERROR(TRIM(INDEX(_xlfn.TEXTSPLIT(Tabela13[[#This Row],[ID_IPs_associados]],"|"),1,1)),""))</f>
        <v/>
      </c>
      <c r="AE351" s="48" t="str">
        <f>IF(Tabela13[[#This Row],[ID_IPs_associados]]="","",IFERROR(TRIM(INDEX(_xlfn.TEXTSPLIT(Tabela13[[#This Row],[ID_IPs_associados]],"|"),1,2)),""))</f>
        <v/>
      </c>
      <c r="AF351" s="48" t="str">
        <f>IF(Tabela13[[#This Row],[ID_IPs_associados]]="","",IFERROR(TRIM(INDEX(_xlfn.TEXTSPLIT(Tabela13[[#This Row],[ID_IPs_associados]],"|"),1,3)),""))</f>
        <v/>
      </c>
      <c r="AG351" s="48" t="str">
        <f>IF(Tabela13[[#This Row],[ID_IPs_associados]]="","",IFERROR(TRIM(INDEX(_xlfn.TEXTSPLIT(Tabela13[[#This Row],[ID_IPs_associados]],"|"),1,4)),""))</f>
        <v/>
      </c>
      <c r="AH351" s="48" t="str">
        <f>IF(Tabela13[[#This Row],[ID_IPs_associados]]="","",IFERROR(TRIM(INDEX(_xlfn.TEXTSPLIT(Tabela13[[#This Row],[ID_IPs_associados]],"|"),1,5)),""))</f>
        <v/>
      </c>
    </row>
    <row r="352" spans="1:34" ht="50" hidden="1" x14ac:dyDescent="0.35">
      <c r="A352" s="43" t="s">
        <v>929</v>
      </c>
      <c r="B352" s="44" t="s">
        <v>930</v>
      </c>
      <c r="C352" s="45"/>
      <c r="D352" s="44"/>
      <c r="E352" s="45">
        <v>366</v>
      </c>
      <c r="F352" s="44" t="s">
        <v>950</v>
      </c>
      <c r="G352" s="45" t="s">
        <v>101</v>
      </c>
      <c r="H352" s="45" t="s">
        <v>949</v>
      </c>
      <c r="I352" s="45">
        <v>150</v>
      </c>
      <c r="J352" s="45">
        <v>2024</v>
      </c>
      <c r="K352" s="49">
        <v>135</v>
      </c>
      <c r="L352" s="45" t="s">
        <v>32</v>
      </c>
      <c r="M352" s="45" t="s">
        <v>188</v>
      </c>
      <c r="N352" s="45" t="s">
        <v>345</v>
      </c>
      <c r="O352" s="45" t="s">
        <v>274</v>
      </c>
      <c r="P352" s="45"/>
      <c r="Q352" s="47" t="s">
        <v>932</v>
      </c>
      <c r="R352" s="45"/>
      <c r="S352" s="47"/>
      <c r="T352" s="47"/>
      <c r="U352" s="45"/>
      <c r="V352" s="45"/>
      <c r="W352" s="45"/>
      <c r="X352" s="45"/>
      <c r="Y352" s="45"/>
      <c r="Z352" s="45"/>
      <c r="AA352" s="44"/>
      <c r="AB352" s="44"/>
      <c r="AC352" s="48"/>
      <c r="AD352" s="48" t="str">
        <f>IF(Tabela13[[#This Row],[ID_IPs_associados]]="","",IFERROR(TRIM(INDEX(_xlfn.TEXTSPLIT(Tabela13[[#This Row],[ID_IPs_associados]],"|"),1,1)),""))</f>
        <v/>
      </c>
      <c r="AE352" s="48" t="str">
        <f>IF(Tabela13[[#This Row],[ID_IPs_associados]]="","",IFERROR(TRIM(INDEX(_xlfn.TEXTSPLIT(Tabela13[[#This Row],[ID_IPs_associados]],"|"),1,2)),""))</f>
        <v/>
      </c>
      <c r="AF352" s="48" t="str">
        <f>IF(Tabela13[[#This Row],[ID_IPs_associados]]="","",IFERROR(TRIM(INDEX(_xlfn.TEXTSPLIT(Tabela13[[#This Row],[ID_IPs_associados]],"|"),1,3)),""))</f>
        <v/>
      </c>
      <c r="AG352" s="48" t="str">
        <f>IF(Tabela13[[#This Row],[ID_IPs_associados]]="","",IFERROR(TRIM(INDEX(_xlfn.TEXTSPLIT(Tabela13[[#This Row],[ID_IPs_associados]],"|"),1,4)),""))</f>
        <v/>
      </c>
      <c r="AH352" s="48" t="str">
        <f>IF(Tabela13[[#This Row],[ID_IPs_associados]]="","",IFERROR(TRIM(INDEX(_xlfn.TEXTSPLIT(Tabela13[[#This Row],[ID_IPs_associados]],"|"),1,5)),""))</f>
        <v/>
      </c>
    </row>
    <row r="353" spans="1:34" ht="50" hidden="1" x14ac:dyDescent="0.35">
      <c r="A353" s="43" t="s">
        <v>929</v>
      </c>
      <c r="B353" s="44" t="s">
        <v>930</v>
      </c>
      <c r="C353" s="45"/>
      <c r="D353" s="44"/>
      <c r="E353" s="45">
        <v>367</v>
      </c>
      <c r="F353" s="44" t="s">
        <v>951</v>
      </c>
      <c r="G353" s="45" t="s">
        <v>952</v>
      </c>
      <c r="H353" s="45">
        <v>2019</v>
      </c>
      <c r="I353" s="45">
        <v>0.7</v>
      </c>
      <c r="J353" s="45">
        <v>2024</v>
      </c>
      <c r="K353" s="56">
        <v>0.5</v>
      </c>
      <c r="L353" s="45" t="s">
        <v>32</v>
      </c>
      <c r="M353" s="45" t="s">
        <v>188</v>
      </c>
      <c r="N353" s="45" t="s">
        <v>345</v>
      </c>
      <c r="O353" s="45" t="s">
        <v>274</v>
      </c>
      <c r="P353" s="45"/>
      <c r="Q353" s="47" t="s">
        <v>932</v>
      </c>
      <c r="R353" s="45"/>
      <c r="S353" s="47"/>
      <c r="T353" s="47"/>
      <c r="U353" s="45"/>
      <c r="V353" s="45"/>
      <c r="W353" s="45"/>
      <c r="X353" s="45"/>
      <c r="Y353" s="45"/>
      <c r="Z353" s="45"/>
      <c r="AA353" s="44"/>
      <c r="AB353" s="44"/>
      <c r="AC353" s="48"/>
      <c r="AD353" s="48" t="str">
        <f>IF(Tabela13[[#This Row],[ID_IPs_associados]]="","",IFERROR(TRIM(INDEX(_xlfn.TEXTSPLIT(Tabela13[[#This Row],[ID_IPs_associados]],"|"),1,1)),""))</f>
        <v/>
      </c>
      <c r="AE353" s="48" t="str">
        <f>IF(Tabela13[[#This Row],[ID_IPs_associados]]="","",IFERROR(TRIM(INDEX(_xlfn.TEXTSPLIT(Tabela13[[#This Row],[ID_IPs_associados]],"|"),1,2)),""))</f>
        <v/>
      </c>
      <c r="AF353" s="48" t="str">
        <f>IF(Tabela13[[#This Row],[ID_IPs_associados]]="","",IFERROR(TRIM(INDEX(_xlfn.TEXTSPLIT(Tabela13[[#This Row],[ID_IPs_associados]],"|"),1,3)),""))</f>
        <v/>
      </c>
      <c r="AG353" s="48" t="str">
        <f>IF(Tabela13[[#This Row],[ID_IPs_associados]]="","",IFERROR(TRIM(INDEX(_xlfn.TEXTSPLIT(Tabela13[[#This Row],[ID_IPs_associados]],"|"),1,4)),""))</f>
        <v/>
      </c>
      <c r="AH353" s="48" t="str">
        <f>IF(Tabela13[[#This Row],[ID_IPs_associados]]="","",IFERROR(TRIM(INDEX(_xlfn.TEXTSPLIT(Tabela13[[#This Row],[ID_IPs_associados]],"|"),1,5)),""))</f>
        <v/>
      </c>
    </row>
    <row r="354" spans="1:34" ht="50" hidden="1" x14ac:dyDescent="0.35">
      <c r="A354" s="43" t="s">
        <v>929</v>
      </c>
      <c r="B354" s="44" t="s">
        <v>930</v>
      </c>
      <c r="C354" s="45"/>
      <c r="D354" s="44"/>
      <c r="E354" s="45">
        <v>368</v>
      </c>
      <c r="F354" s="44" t="s">
        <v>953</v>
      </c>
      <c r="G354" s="45" t="s">
        <v>952</v>
      </c>
      <c r="H354" s="45">
        <v>2019</v>
      </c>
      <c r="I354" s="45">
        <v>22.1</v>
      </c>
      <c r="J354" s="45">
        <v>2024</v>
      </c>
      <c r="K354" s="49">
        <v>20</v>
      </c>
      <c r="L354" s="45" t="s">
        <v>32</v>
      </c>
      <c r="M354" s="45" t="s">
        <v>188</v>
      </c>
      <c r="N354" s="45" t="s">
        <v>345</v>
      </c>
      <c r="O354" s="45" t="s">
        <v>274</v>
      </c>
      <c r="P354" s="45"/>
      <c r="Q354" s="47" t="s">
        <v>932</v>
      </c>
      <c r="R354" s="45"/>
      <c r="S354" s="47"/>
      <c r="T354" s="47"/>
      <c r="U354" s="45"/>
      <c r="V354" s="45"/>
      <c r="W354" s="45"/>
      <c r="X354" s="45"/>
      <c r="Y354" s="45"/>
      <c r="Z354" s="45"/>
      <c r="AA354" s="44"/>
      <c r="AB354" s="44"/>
      <c r="AC354" s="48"/>
      <c r="AD354" s="48" t="str">
        <f>IF(Tabela13[[#This Row],[ID_IPs_associados]]="","",IFERROR(TRIM(INDEX(_xlfn.TEXTSPLIT(Tabela13[[#This Row],[ID_IPs_associados]],"|"),1,1)),""))</f>
        <v/>
      </c>
      <c r="AE354" s="48" t="str">
        <f>IF(Tabela13[[#This Row],[ID_IPs_associados]]="","",IFERROR(TRIM(INDEX(_xlfn.TEXTSPLIT(Tabela13[[#This Row],[ID_IPs_associados]],"|"),1,2)),""))</f>
        <v/>
      </c>
      <c r="AF354" s="48" t="str">
        <f>IF(Tabela13[[#This Row],[ID_IPs_associados]]="","",IFERROR(TRIM(INDEX(_xlfn.TEXTSPLIT(Tabela13[[#This Row],[ID_IPs_associados]],"|"),1,3)),""))</f>
        <v/>
      </c>
      <c r="AG354" s="48" t="str">
        <f>IF(Tabela13[[#This Row],[ID_IPs_associados]]="","",IFERROR(TRIM(INDEX(_xlfn.TEXTSPLIT(Tabela13[[#This Row],[ID_IPs_associados]],"|"),1,4)),""))</f>
        <v/>
      </c>
      <c r="AH354" s="48" t="str">
        <f>IF(Tabela13[[#This Row],[ID_IPs_associados]]="","",IFERROR(TRIM(INDEX(_xlfn.TEXTSPLIT(Tabela13[[#This Row],[ID_IPs_associados]],"|"),1,5)),""))</f>
        <v/>
      </c>
    </row>
    <row r="355" spans="1:34" ht="50" hidden="1" x14ac:dyDescent="0.35">
      <c r="A355" s="43" t="s">
        <v>929</v>
      </c>
      <c r="B355" s="44" t="s">
        <v>930</v>
      </c>
      <c r="C355" s="45"/>
      <c r="D355" s="44"/>
      <c r="E355" s="45">
        <v>369</v>
      </c>
      <c r="F355" s="44" t="s">
        <v>954</v>
      </c>
      <c r="G355" s="45" t="s">
        <v>101</v>
      </c>
      <c r="H355" s="45">
        <v>2019</v>
      </c>
      <c r="I355" s="45">
        <v>481</v>
      </c>
      <c r="J355" s="45">
        <v>2024</v>
      </c>
      <c r="K355" s="49">
        <v>433</v>
      </c>
      <c r="L355" s="45" t="s">
        <v>32</v>
      </c>
      <c r="M355" s="45" t="s">
        <v>188</v>
      </c>
      <c r="N355" s="45" t="s">
        <v>345</v>
      </c>
      <c r="O355" s="45" t="s">
        <v>274</v>
      </c>
      <c r="P355" s="45"/>
      <c r="Q355" s="47" t="s">
        <v>932</v>
      </c>
      <c r="R355" s="45"/>
      <c r="S355" s="47"/>
      <c r="T355" s="47"/>
      <c r="U355" s="45"/>
      <c r="V355" s="45"/>
      <c r="W355" s="45"/>
      <c r="X355" s="45"/>
      <c r="Y355" s="45"/>
      <c r="Z355" s="45"/>
      <c r="AA355" s="44"/>
      <c r="AB355" s="44"/>
      <c r="AC355" s="48"/>
      <c r="AD355" s="48" t="str">
        <f>IF(Tabela13[[#This Row],[ID_IPs_associados]]="","",IFERROR(TRIM(INDEX(_xlfn.TEXTSPLIT(Tabela13[[#This Row],[ID_IPs_associados]],"|"),1,1)),""))</f>
        <v/>
      </c>
      <c r="AE355" s="48" t="str">
        <f>IF(Tabela13[[#This Row],[ID_IPs_associados]]="","",IFERROR(TRIM(INDEX(_xlfn.TEXTSPLIT(Tabela13[[#This Row],[ID_IPs_associados]],"|"),1,2)),""))</f>
        <v/>
      </c>
      <c r="AF355" s="48" t="str">
        <f>IF(Tabela13[[#This Row],[ID_IPs_associados]]="","",IFERROR(TRIM(INDEX(_xlfn.TEXTSPLIT(Tabela13[[#This Row],[ID_IPs_associados]],"|"),1,3)),""))</f>
        <v/>
      </c>
      <c r="AG355" s="48" t="str">
        <f>IF(Tabela13[[#This Row],[ID_IPs_associados]]="","",IFERROR(TRIM(INDEX(_xlfn.TEXTSPLIT(Tabela13[[#This Row],[ID_IPs_associados]],"|"),1,4)),""))</f>
        <v/>
      </c>
      <c r="AH355" s="48" t="str">
        <f>IF(Tabela13[[#This Row],[ID_IPs_associados]]="","",IFERROR(TRIM(INDEX(_xlfn.TEXTSPLIT(Tabela13[[#This Row],[ID_IPs_associados]],"|"),1,5)),""))</f>
        <v/>
      </c>
    </row>
    <row r="356" spans="1:34" ht="50" hidden="1" x14ac:dyDescent="0.35">
      <c r="A356" s="43" t="s">
        <v>929</v>
      </c>
      <c r="B356" s="44" t="s">
        <v>930</v>
      </c>
      <c r="C356" s="45"/>
      <c r="D356" s="44"/>
      <c r="E356" s="45">
        <v>370</v>
      </c>
      <c r="F356" s="44" t="s">
        <v>955</v>
      </c>
      <c r="G356" s="45" t="s">
        <v>101</v>
      </c>
      <c r="H356" s="45">
        <v>2019</v>
      </c>
      <c r="I356" s="45">
        <v>559</v>
      </c>
      <c r="J356" s="45">
        <v>2024</v>
      </c>
      <c r="K356" s="49">
        <v>503</v>
      </c>
      <c r="L356" s="45" t="s">
        <v>32</v>
      </c>
      <c r="M356" s="45" t="s">
        <v>188</v>
      </c>
      <c r="N356" s="45" t="s">
        <v>345</v>
      </c>
      <c r="O356" s="45" t="s">
        <v>274</v>
      </c>
      <c r="P356" s="45"/>
      <c r="Q356" s="47" t="s">
        <v>932</v>
      </c>
      <c r="R356" s="45"/>
      <c r="S356" s="47"/>
      <c r="T356" s="47"/>
      <c r="U356" s="45"/>
      <c r="V356" s="45"/>
      <c r="W356" s="45"/>
      <c r="X356" s="45"/>
      <c r="Y356" s="45"/>
      <c r="Z356" s="45"/>
      <c r="AB356" s="44"/>
      <c r="AC356" s="48"/>
      <c r="AD356" s="48" t="str">
        <f>IF(Tabela13[[#This Row],[ID_IPs_associados]]="","",IFERROR(TRIM(INDEX(_xlfn.TEXTSPLIT(Tabela13[[#This Row],[ID_IPs_associados]],"|"),1,1)),""))</f>
        <v/>
      </c>
      <c r="AE356" s="48" t="str">
        <f>IF(Tabela13[[#This Row],[ID_IPs_associados]]="","",IFERROR(TRIM(INDEX(_xlfn.TEXTSPLIT(Tabela13[[#This Row],[ID_IPs_associados]],"|"),1,2)),""))</f>
        <v/>
      </c>
      <c r="AF356" s="48" t="str">
        <f>IF(Tabela13[[#This Row],[ID_IPs_associados]]="","",IFERROR(TRIM(INDEX(_xlfn.TEXTSPLIT(Tabela13[[#This Row],[ID_IPs_associados]],"|"),1,3)),""))</f>
        <v/>
      </c>
      <c r="AG356" s="48" t="str">
        <f>IF(Tabela13[[#This Row],[ID_IPs_associados]]="","",IFERROR(TRIM(INDEX(_xlfn.TEXTSPLIT(Tabela13[[#This Row],[ID_IPs_associados]],"|"),1,4)),""))</f>
        <v/>
      </c>
      <c r="AH356" s="48" t="str">
        <f>IF(Tabela13[[#This Row],[ID_IPs_associados]]="","",IFERROR(TRIM(INDEX(_xlfn.TEXTSPLIT(Tabela13[[#This Row],[ID_IPs_associados]],"|"),1,5)),""))</f>
        <v/>
      </c>
    </row>
    <row r="357" spans="1:34" ht="50" hidden="1" x14ac:dyDescent="0.35">
      <c r="A357" s="43" t="s">
        <v>929</v>
      </c>
      <c r="B357" s="44" t="s">
        <v>930</v>
      </c>
      <c r="C357" s="45"/>
      <c r="D357" s="44"/>
      <c r="E357" s="45">
        <v>371</v>
      </c>
      <c r="F357" s="44" t="s">
        <v>956</v>
      </c>
      <c r="G357" s="45" t="s">
        <v>101</v>
      </c>
      <c r="H357" s="45" t="s">
        <v>949</v>
      </c>
      <c r="I357" s="45">
        <v>98</v>
      </c>
      <c r="J357" s="45">
        <v>2024</v>
      </c>
      <c r="K357" s="49">
        <v>78</v>
      </c>
      <c r="L357" s="45" t="s">
        <v>295</v>
      </c>
      <c r="M357" s="45" t="s">
        <v>188</v>
      </c>
      <c r="N357" s="45" t="s">
        <v>345</v>
      </c>
      <c r="O357" s="45" t="s">
        <v>274</v>
      </c>
      <c r="P357" s="45"/>
      <c r="Q357" s="47" t="s">
        <v>932</v>
      </c>
      <c r="R357" s="45"/>
      <c r="S357" s="47"/>
      <c r="T357" s="47"/>
      <c r="U357" s="45"/>
      <c r="V357" s="45"/>
      <c r="W357" s="45"/>
      <c r="X357" s="45"/>
      <c r="Y357" s="45"/>
      <c r="Z357" s="45"/>
      <c r="AA357" s="44"/>
      <c r="AB357" s="44"/>
      <c r="AC357" s="48"/>
      <c r="AD357" s="48" t="str">
        <f>IF(Tabela13[[#This Row],[ID_IPs_associados]]="","",IFERROR(TRIM(INDEX(_xlfn.TEXTSPLIT(Tabela13[[#This Row],[ID_IPs_associados]],"|"),1,1)),""))</f>
        <v/>
      </c>
      <c r="AE357" s="48" t="str">
        <f>IF(Tabela13[[#This Row],[ID_IPs_associados]]="","",IFERROR(TRIM(INDEX(_xlfn.TEXTSPLIT(Tabela13[[#This Row],[ID_IPs_associados]],"|"),1,2)),""))</f>
        <v/>
      </c>
      <c r="AF357" s="48" t="str">
        <f>IF(Tabela13[[#This Row],[ID_IPs_associados]]="","",IFERROR(TRIM(INDEX(_xlfn.TEXTSPLIT(Tabela13[[#This Row],[ID_IPs_associados]],"|"),1,3)),""))</f>
        <v/>
      </c>
      <c r="AG357" s="48" t="str">
        <f>IF(Tabela13[[#This Row],[ID_IPs_associados]]="","",IFERROR(TRIM(INDEX(_xlfn.TEXTSPLIT(Tabela13[[#This Row],[ID_IPs_associados]],"|"),1,4)),""))</f>
        <v/>
      </c>
      <c r="AH357" s="48" t="str">
        <f>IF(Tabela13[[#This Row],[ID_IPs_associados]]="","",IFERROR(TRIM(INDEX(_xlfn.TEXTSPLIT(Tabela13[[#This Row],[ID_IPs_associados]],"|"),1,5)),""))</f>
        <v/>
      </c>
    </row>
    <row r="358" spans="1:34" ht="50" hidden="1" x14ac:dyDescent="0.35">
      <c r="A358" s="43" t="s">
        <v>929</v>
      </c>
      <c r="B358" s="44" t="s">
        <v>930</v>
      </c>
      <c r="C358" s="45"/>
      <c r="D358" s="44"/>
      <c r="E358" s="45">
        <v>372</v>
      </c>
      <c r="F358" s="44" t="s">
        <v>957</v>
      </c>
      <c r="G358" s="45" t="s">
        <v>41</v>
      </c>
      <c r="H358" s="45">
        <v>2017</v>
      </c>
      <c r="I358" s="45">
        <v>40</v>
      </c>
      <c r="J358" s="45">
        <v>2024</v>
      </c>
      <c r="K358" s="49">
        <v>38</v>
      </c>
      <c r="L358" s="45" t="s">
        <v>295</v>
      </c>
      <c r="M358" s="45" t="s">
        <v>188</v>
      </c>
      <c r="N358" s="45" t="s">
        <v>345</v>
      </c>
      <c r="O358" s="45" t="s">
        <v>274</v>
      </c>
      <c r="P358" s="45"/>
      <c r="Q358" s="47" t="s">
        <v>932</v>
      </c>
      <c r="R358" s="45"/>
      <c r="S358" s="47"/>
      <c r="T358" s="47"/>
      <c r="U358" s="45"/>
      <c r="V358" s="45"/>
      <c r="W358" s="45"/>
      <c r="X358" s="45"/>
      <c r="Y358" s="45"/>
      <c r="Z358" s="45"/>
      <c r="AA358" s="44"/>
      <c r="AB358" s="44"/>
      <c r="AC358" s="48"/>
      <c r="AD358" s="48" t="str">
        <f>IF(Tabela13[[#This Row],[ID_IPs_associados]]="","",IFERROR(TRIM(INDEX(_xlfn.TEXTSPLIT(Tabela13[[#This Row],[ID_IPs_associados]],"|"),1,1)),""))</f>
        <v/>
      </c>
      <c r="AE358" s="48" t="str">
        <f>IF(Tabela13[[#This Row],[ID_IPs_associados]]="","",IFERROR(TRIM(INDEX(_xlfn.TEXTSPLIT(Tabela13[[#This Row],[ID_IPs_associados]],"|"),1,2)),""))</f>
        <v/>
      </c>
      <c r="AF358" s="48" t="str">
        <f>IF(Tabela13[[#This Row],[ID_IPs_associados]]="","",IFERROR(TRIM(INDEX(_xlfn.TEXTSPLIT(Tabela13[[#This Row],[ID_IPs_associados]],"|"),1,3)),""))</f>
        <v/>
      </c>
      <c r="AG358" s="48" t="str">
        <f>IF(Tabela13[[#This Row],[ID_IPs_associados]]="","",IFERROR(TRIM(INDEX(_xlfn.TEXTSPLIT(Tabela13[[#This Row],[ID_IPs_associados]],"|"),1,4)),""))</f>
        <v/>
      </c>
      <c r="AH358" s="48" t="str">
        <f>IF(Tabela13[[#This Row],[ID_IPs_associados]]="","",IFERROR(TRIM(INDEX(_xlfn.TEXTSPLIT(Tabela13[[#This Row],[ID_IPs_associados]],"|"),1,5)),""))</f>
        <v/>
      </c>
    </row>
    <row r="359" spans="1:34" ht="50" hidden="1" x14ac:dyDescent="0.35">
      <c r="A359" s="43" t="s">
        <v>929</v>
      </c>
      <c r="B359" s="44" t="s">
        <v>930</v>
      </c>
      <c r="C359" s="45"/>
      <c r="D359" s="44"/>
      <c r="E359" s="45">
        <v>373</v>
      </c>
      <c r="F359" s="44" t="s">
        <v>958</v>
      </c>
      <c r="G359" s="45" t="s">
        <v>101</v>
      </c>
      <c r="H359" s="45" t="s">
        <v>949</v>
      </c>
      <c r="I359" s="49">
        <v>18336</v>
      </c>
      <c r="J359" s="45">
        <v>2024</v>
      </c>
      <c r="K359" s="49">
        <v>16502</v>
      </c>
      <c r="L359" s="45" t="s">
        <v>295</v>
      </c>
      <c r="M359" s="45" t="s">
        <v>188</v>
      </c>
      <c r="N359" s="45" t="s">
        <v>345</v>
      </c>
      <c r="O359" s="45" t="s">
        <v>274</v>
      </c>
      <c r="P359" s="45"/>
      <c r="Q359" s="47" t="s">
        <v>932</v>
      </c>
      <c r="R359" s="45"/>
      <c r="S359" s="47"/>
      <c r="T359" s="47"/>
      <c r="U359" s="45"/>
      <c r="V359" s="45"/>
      <c r="W359" s="45"/>
      <c r="X359" s="45"/>
      <c r="Y359" s="45"/>
      <c r="Z359" s="45"/>
      <c r="AA359" s="44"/>
      <c r="AB359" s="44"/>
      <c r="AC359" s="48"/>
      <c r="AD359" s="48" t="str">
        <f>IF(Tabela13[[#This Row],[ID_IPs_associados]]="","",IFERROR(TRIM(INDEX(_xlfn.TEXTSPLIT(Tabela13[[#This Row],[ID_IPs_associados]],"|"),1,1)),""))</f>
        <v/>
      </c>
      <c r="AE359" s="48" t="str">
        <f>IF(Tabela13[[#This Row],[ID_IPs_associados]]="","",IFERROR(TRIM(INDEX(_xlfn.TEXTSPLIT(Tabela13[[#This Row],[ID_IPs_associados]],"|"),1,2)),""))</f>
        <v/>
      </c>
      <c r="AF359" s="48" t="str">
        <f>IF(Tabela13[[#This Row],[ID_IPs_associados]]="","",IFERROR(TRIM(INDEX(_xlfn.TEXTSPLIT(Tabela13[[#This Row],[ID_IPs_associados]],"|"),1,3)),""))</f>
        <v/>
      </c>
      <c r="AG359" s="48" t="str">
        <f>IF(Tabela13[[#This Row],[ID_IPs_associados]]="","",IFERROR(TRIM(INDEX(_xlfn.TEXTSPLIT(Tabela13[[#This Row],[ID_IPs_associados]],"|"),1,4)),""))</f>
        <v/>
      </c>
      <c r="AH359" s="48" t="str">
        <f>IF(Tabela13[[#This Row],[ID_IPs_associados]]="","",IFERROR(TRIM(INDEX(_xlfn.TEXTSPLIT(Tabela13[[#This Row],[ID_IPs_associados]],"|"),1,5)),""))</f>
        <v/>
      </c>
    </row>
    <row r="360" spans="1:34" ht="50" hidden="1" x14ac:dyDescent="0.35">
      <c r="A360" s="43" t="s">
        <v>929</v>
      </c>
      <c r="B360" s="44" t="s">
        <v>930</v>
      </c>
      <c r="C360" s="45"/>
      <c r="D360" s="44"/>
      <c r="E360" s="45">
        <v>374</v>
      </c>
      <c r="F360" s="44" t="s">
        <v>959</v>
      </c>
      <c r="G360" s="45" t="s">
        <v>101</v>
      </c>
      <c r="H360" s="45" t="s">
        <v>949</v>
      </c>
      <c r="I360" s="45">
        <v>296</v>
      </c>
      <c r="J360" s="45">
        <v>2024</v>
      </c>
      <c r="K360" s="49">
        <v>266</v>
      </c>
      <c r="L360" s="45" t="s">
        <v>295</v>
      </c>
      <c r="M360" s="45" t="s">
        <v>105</v>
      </c>
      <c r="N360" s="45" t="s">
        <v>345</v>
      </c>
      <c r="O360" s="45" t="s">
        <v>274</v>
      </c>
      <c r="P360" s="45"/>
      <c r="Q360" s="47" t="s">
        <v>932</v>
      </c>
      <c r="R360" s="45"/>
      <c r="S360" s="47"/>
      <c r="T360" s="47"/>
      <c r="U360" s="45"/>
      <c r="V360" s="45"/>
      <c r="W360" s="45"/>
      <c r="X360" s="45"/>
      <c r="Y360" s="45"/>
      <c r="Z360" s="45"/>
      <c r="AA360" s="44"/>
      <c r="AB360" s="44"/>
      <c r="AC360" s="48"/>
      <c r="AD360" s="48" t="str">
        <f>IF(Tabela13[[#This Row],[ID_IPs_associados]]="","",IFERROR(TRIM(INDEX(_xlfn.TEXTSPLIT(Tabela13[[#This Row],[ID_IPs_associados]],"|"),1,1)),""))</f>
        <v/>
      </c>
      <c r="AE360" s="48" t="str">
        <f>IF(Tabela13[[#This Row],[ID_IPs_associados]]="","",IFERROR(TRIM(INDEX(_xlfn.TEXTSPLIT(Tabela13[[#This Row],[ID_IPs_associados]],"|"),1,2)),""))</f>
        <v/>
      </c>
      <c r="AF360" s="48" t="str">
        <f>IF(Tabela13[[#This Row],[ID_IPs_associados]]="","",IFERROR(TRIM(INDEX(_xlfn.TEXTSPLIT(Tabela13[[#This Row],[ID_IPs_associados]],"|"),1,3)),""))</f>
        <v/>
      </c>
      <c r="AG360" s="48" t="str">
        <f>IF(Tabela13[[#This Row],[ID_IPs_associados]]="","",IFERROR(TRIM(INDEX(_xlfn.TEXTSPLIT(Tabela13[[#This Row],[ID_IPs_associados]],"|"),1,4)),""))</f>
        <v/>
      </c>
      <c r="AH360" s="48" t="str">
        <f>IF(Tabela13[[#This Row],[ID_IPs_associados]]="","",IFERROR(TRIM(INDEX(_xlfn.TEXTSPLIT(Tabela13[[#This Row],[ID_IPs_associados]],"|"),1,5)),""))</f>
        <v/>
      </c>
    </row>
    <row r="361" spans="1:34" ht="50" hidden="1" x14ac:dyDescent="0.35">
      <c r="A361" s="43" t="s">
        <v>929</v>
      </c>
      <c r="B361" s="44" t="s">
        <v>930</v>
      </c>
      <c r="C361" s="45"/>
      <c r="D361" s="44"/>
      <c r="E361" s="45">
        <v>375</v>
      </c>
      <c r="F361" s="44" t="s">
        <v>960</v>
      </c>
      <c r="G361" s="45" t="s">
        <v>41</v>
      </c>
      <c r="H361" s="45">
        <v>2019</v>
      </c>
      <c r="I361" s="45">
        <v>20</v>
      </c>
      <c r="J361" s="45">
        <v>2024</v>
      </c>
      <c r="K361" s="49">
        <v>22</v>
      </c>
      <c r="L361" s="45" t="s">
        <v>32</v>
      </c>
      <c r="M361" s="45" t="s">
        <v>188</v>
      </c>
      <c r="N361" s="45" t="s">
        <v>345</v>
      </c>
      <c r="O361" s="45" t="s">
        <v>274</v>
      </c>
      <c r="P361" s="45"/>
      <c r="Q361" s="47" t="s">
        <v>932</v>
      </c>
      <c r="R361" s="45"/>
      <c r="S361" s="47"/>
      <c r="T361" s="47"/>
      <c r="U361" s="45"/>
      <c r="V361" s="45"/>
      <c r="W361" s="45"/>
      <c r="X361" s="45"/>
      <c r="Y361" s="45"/>
      <c r="Z361" s="45"/>
      <c r="AA361" s="44"/>
      <c r="AB361" s="44"/>
      <c r="AC361" s="48"/>
      <c r="AD361" s="48" t="str">
        <f>IF(Tabela13[[#This Row],[ID_IPs_associados]]="","",IFERROR(TRIM(INDEX(_xlfn.TEXTSPLIT(Tabela13[[#This Row],[ID_IPs_associados]],"|"),1,1)),""))</f>
        <v/>
      </c>
      <c r="AE361" s="48" t="str">
        <f>IF(Tabela13[[#This Row],[ID_IPs_associados]]="","",IFERROR(TRIM(INDEX(_xlfn.TEXTSPLIT(Tabela13[[#This Row],[ID_IPs_associados]],"|"),1,2)),""))</f>
        <v/>
      </c>
      <c r="AF361" s="48" t="str">
        <f>IF(Tabela13[[#This Row],[ID_IPs_associados]]="","",IFERROR(TRIM(INDEX(_xlfn.TEXTSPLIT(Tabela13[[#This Row],[ID_IPs_associados]],"|"),1,3)),""))</f>
        <v/>
      </c>
      <c r="AG361" s="48" t="str">
        <f>IF(Tabela13[[#This Row],[ID_IPs_associados]]="","",IFERROR(TRIM(INDEX(_xlfn.TEXTSPLIT(Tabela13[[#This Row],[ID_IPs_associados]],"|"),1,4)),""))</f>
        <v/>
      </c>
      <c r="AH361" s="48" t="str">
        <f>IF(Tabela13[[#This Row],[ID_IPs_associados]]="","",IFERROR(TRIM(INDEX(_xlfn.TEXTSPLIT(Tabela13[[#This Row],[ID_IPs_associados]],"|"),1,5)),""))</f>
        <v/>
      </c>
    </row>
    <row r="362" spans="1:34" ht="50" hidden="1" x14ac:dyDescent="0.35">
      <c r="A362" s="43" t="s">
        <v>929</v>
      </c>
      <c r="B362" s="44" t="s">
        <v>930</v>
      </c>
      <c r="C362" s="45"/>
      <c r="D362" s="44"/>
      <c r="E362" s="45">
        <v>376</v>
      </c>
      <c r="F362" s="44" t="s">
        <v>961</v>
      </c>
      <c r="G362" s="45" t="s">
        <v>41</v>
      </c>
      <c r="H362" s="45">
        <v>2019</v>
      </c>
      <c r="I362" s="45">
        <v>27</v>
      </c>
      <c r="J362" s="45">
        <v>2024</v>
      </c>
      <c r="K362" s="49">
        <v>29</v>
      </c>
      <c r="L362" s="45" t="s">
        <v>32</v>
      </c>
      <c r="M362" s="45" t="s">
        <v>188</v>
      </c>
      <c r="N362" s="45" t="s">
        <v>345</v>
      </c>
      <c r="O362" s="45" t="s">
        <v>274</v>
      </c>
      <c r="P362" s="45"/>
      <c r="Q362" s="47" t="s">
        <v>932</v>
      </c>
      <c r="R362" s="45"/>
      <c r="S362" s="47"/>
      <c r="T362" s="47"/>
      <c r="U362" s="45"/>
      <c r="V362" s="45"/>
      <c r="W362" s="45"/>
      <c r="X362" s="45"/>
      <c r="Y362" s="45"/>
      <c r="Z362" s="45"/>
      <c r="AA362" s="44"/>
      <c r="AB362" s="44"/>
      <c r="AC362" s="48"/>
      <c r="AD362" s="48" t="str">
        <f>IF(Tabela13[[#This Row],[ID_IPs_associados]]="","",IFERROR(TRIM(INDEX(_xlfn.TEXTSPLIT(Tabela13[[#This Row],[ID_IPs_associados]],"|"),1,1)),""))</f>
        <v/>
      </c>
      <c r="AE362" s="48" t="str">
        <f>IF(Tabela13[[#This Row],[ID_IPs_associados]]="","",IFERROR(TRIM(INDEX(_xlfn.TEXTSPLIT(Tabela13[[#This Row],[ID_IPs_associados]],"|"),1,2)),""))</f>
        <v/>
      </c>
      <c r="AF362" s="48" t="str">
        <f>IF(Tabela13[[#This Row],[ID_IPs_associados]]="","",IFERROR(TRIM(INDEX(_xlfn.TEXTSPLIT(Tabela13[[#This Row],[ID_IPs_associados]],"|"),1,3)),""))</f>
        <v/>
      </c>
      <c r="AG362" s="48" t="str">
        <f>IF(Tabela13[[#This Row],[ID_IPs_associados]]="","",IFERROR(TRIM(INDEX(_xlfn.TEXTSPLIT(Tabela13[[#This Row],[ID_IPs_associados]],"|"),1,4)),""))</f>
        <v/>
      </c>
      <c r="AH362" s="48" t="str">
        <f>IF(Tabela13[[#This Row],[ID_IPs_associados]]="","",IFERROR(TRIM(INDEX(_xlfn.TEXTSPLIT(Tabela13[[#This Row],[ID_IPs_associados]],"|"),1,5)),""))</f>
        <v/>
      </c>
    </row>
    <row r="363" spans="1:34" ht="50" hidden="1" x14ac:dyDescent="0.35">
      <c r="A363" s="43" t="s">
        <v>929</v>
      </c>
      <c r="B363" s="44" t="s">
        <v>930</v>
      </c>
      <c r="C363" s="45"/>
      <c r="D363" s="44"/>
      <c r="E363" s="45">
        <v>377</v>
      </c>
      <c r="F363" s="44" t="s">
        <v>962</v>
      </c>
      <c r="G363" s="45" t="s">
        <v>41</v>
      </c>
      <c r="H363" s="45">
        <v>2019</v>
      </c>
      <c r="I363" s="45">
        <v>23</v>
      </c>
      <c r="J363" s="45">
        <v>2024</v>
      </c>
      <c r="K363" s="49">
        <v>25</v>
      </c>
      <c r="L363" s="45" t="s">
        <v>32</v>
      </c>
      <c r="M363" s="45" t="s">
        <v>188</v>
      </c>
      <c r="N363" s="45" t="s">
        <v>345</v>
      </c>
      <c r="O363" s="45" t="s">
        <v>274</v>
      </c>
      <c r="P363" s="45"/>
      <c r="Q363" s="47" t="s">
        <v>932</v>
      </c>
      <c r="R363" s="45"/>
      <c r="S363" s="47"/>
      <c r="T363" s="47"/>
      <c r="U363" s="45"/>
      <c r="V363" s="45"/>
      <c r="W363" s="45"/>
      <c r="X363" s="45"/>
      <c r="Y363" s="45"/>
      <c r="Z363" s="45"/>
      <c r="AA363" s="44"/>
      <c r="AB363" s="44"/>
      <c r="AC363" s="48"/>
      <c r="AD363" s="48" t="str">
        <f>IF(Tabela13[[#This Row],[ID_IPs_associados]]="","",IFERROR(TRIM(INDEX(_xlfn.TEXTSPLIT(Tabela13[[#This Row],[ID_IPs_associados]],"|"),1,1)),""))</f>
        <v/>
      </c>
      <c r="AE363" s="48" t="str">
        <f>IF(Tabela13[[#This Row],[ID_IPs_associados]]="","",IFERROR(TRIM(INDEX(_xlfn.TEXTSPLIT(Tabela13[[#This Row],[ID_IPs_associados]],"|"),1,2)),""))</f>
        <v/>
      </c>
      <c r="AF363" s="48" t="str">
        <f>IF(Tabela13[[#This Row],[ID_IPs_associados]]="","",IFERROR(TRIM(INDEX(_xlfn.TEXTSPLIT(Tabela13[[#This Row],[ID_IPs_associados]],"|"),1,3)),""))</f>
        <v/>
      </c>
      <c r="AG363" s="48" t="str">
        <f>IF(Tabela13[[#This Row],[ID_IPs_associados]]="","",IFERROR(TRIM(INDEX(_xlfn.TEXTSPLIT(Tabela13[[#This Row],[ID_IPs_associados]],"|"),1,4)),""))</f>
        <v/>
      </c>
      <c r="AH363" s="48" t="str">
        <f>IF(Tabela13[[#This Row],[ID_IPs_associados]]="","",IFERROR(TRIM(INDEX(_xlfn.TEXTSPLIT(Tabela13[[#This Row],[ID_IPs_associados]],"|"),1,5)),""))</f>
        <v/>
      </c>
    </row>
    <row r="364" spans="1:34" ht="50" hidden="1" x14ac:dyDescent="0.35">
      <c r="A364" s="43" t="s">
        <v>929</v>
      </c>
      <c r="B364" s="44" t="s">
        <v>930</v>
      </c>
      <c r="C364" s="45"/>
      <c r="D364" s="44"/>
      <c r="E364" s="45">
        <v>378</v>
      </c>
      <c r="F364" s="44" t="s">
        <v>963</v>
      </c>
      <c r="G364" s="45" t="s">
        <v>942</v>
      </c>
      <c r="H364" s="45">
        <v>2017</v>
      </c>
      <c r="I364" s="45">
        <v>3.8</v>
      </c>
      <c r="J364" s="45">
        <v>2024</v>
      </c>
      <c r="K364" s="56">
        <v>3.3</v>
      </c>
      <c r="L364" s="45" t="s">
        <v>32</v>
      </c>
      <c r="M364" s="45" t="s">
        <v>188</v>
      </c>
      <c r="N364" s="45" t="s">
        <v>345</v>
      </c>
      <c r="O364" s="45" t="s">
        <v>274</v>
      </c>
      <c r="P364" s="45"/>
      <c r="Q364" s="47" t="s">
        <v>932</v>
      </c>
      <c r="R364" s="45"/>
      <c r="S364" s="47"/>
      <c r="T364" s="47"/>
      <c r="U364" s="45"/>
      <c r="V364" s="45"/>
      <c r="W364" s="45"/>
      <c r="X364" s="45"/>
      <c r="Y364" s="45"/>
      <c r="Z364" s="45"/>
      <c r="AA364" s="44"/>
      <c r="AB364" s="44"/>
      <c r="AC364" s="48"/>
      <c r="AD364" s="48" t="str">
        <f>IF(Tabela13[[#This Row],[ID_IPs_associados]]="","",IFERROR(TRIM(INDEX(_xlfn.TEXTSPLIT(Tabela13[[#This Row],[ID_IPs_associados]],"|"),1,1)),""))</f>
        <v/>
      </c>
      <c r="AE364" s="48" t="str">
        <f>IF(Tabela13[[#This Row],[ID_IPs_associados]]="","",IFERROR(TRIM(INDEX(_xlfn.TEXTSPLIT(Tabela13[[#This Row],[ID_IPs_associados]],"|"),1,2)),""))</f>
        <v/>
      </c>
      <c r="AF364" s="48" t="str">
        <f>IF(Tabela13[[#This Row],[ID_IPs_associados]]="","",IFERROR(TRIM(INDEX(_xlfn.TEXTSPLIT(Tabela13[[#This Row],[ID_IPs_associados]],"|"),1,3)),""))</f>
        <v/>
      </c>
      <c r="AG364" s="48" t="str">
        <f>IF(Tabela13[[#This Row],[ID_IPs_associados]]="","",IFERROR(TRIM(INDEX(_xlfn.TEXTSPLIT(Tabela13[[#This Row],[ID_IPs_associados]],"|"),1,4)),""))</f>
        <v/>
      </c>
      <c r="AH364" s="48" t="str">
        <f>IF(Tabela13[[#This Row],[ID_IPs_associados]]="","",IFERROR(TRIM(INDEX(_xlfn.TEXTSPLIT(Tabela13[[#This Row],[ID_IPs_associados]],"|"),1,5)),""))</f>
        <v/>
      </c>
    </row>
    <row r="365" spans="1:34" ht="50" hidden="1" x14ac:dyDescent="0.35">
      <c r="A365" s="43" t="s">
        <v>964</v>
      </c>
      <c r="B365" s="44" t="s">
        <v>965</v>
      </c>
      <c r="C365" s="45"/>
      <c r="D365" s="44"/>
      <c r="E365" s="45">
        <v>379</v>
      </c>
      <c r="F365" s="44" t="s">
        <v>966</v>
      </c>
      <c r="G365" s="45" t="s">
        <v>41</v>
      </c>
      <c r="H365" s="45">
        <v>2021</v>
      </c>
      <c r="I365" s="45" t="s">
        <v>126</v>
      </c>
      <c r="J365" s="45">
        <v>2026</v>
      </c>
      <c r="K365" s="49">
        <v>95</v>
      </c>
      <c r="L365" s="45" t="s">
        <v>32</v>
      </c>
      <c r="M365" s="45" t="s">
        <v>188</v>
      </c>
      <c r="N365" s="45" t="s">
        <v>34</v>
      </c>
      <c r="O365" s="45" t="s">
        <v>35</v>
      </c>
      <c r="P365" s="45"/>
      <c r="Q365" s="47"/>
      <c r="R365" s="45" t="s">
        <v>210</v>
      </c>
      <c r="S365" s="45"/>
      <c r="T365" s="45"/>
      <c r="U365" s="45"/>
      <c r="V365" s="45"/>
      <c r="W365" s="45"/>
      <c r="X365" s="45"/>
      <c r="Y365" s="45"/>
      <c r="Z365" s="45"/>
      <c r="AA365" s="44"/>
      <c r="AB365" s="44"/>
      <c r="AC365" s="48"/>
      <c r="AD365" s="48" t="str">
        <f>IF(Tabela13[[#This Row],[ID_IPs_associados]]="","",IFERROR(TRIM(INDEX(_xlfn.TEXTSPLIT(Tabela13[[#This Row],[ID_IPs_associados]],"|"),1,1)),""))</f>
        <v/>
      </c>
      <c r="AE365" s="48" t="str">
        <f>IF(Tabela13[[#This Row],[ID_IPs_associados]]="","",IFERROR(TRIM(INDEX(_xlfn.TEXTSPLIT(Tabela13[[#This Row],[ID_IPs_associados]],"|"),1,2)),""))</f>
        <v/>
      </c>
      <c r="AF365" s="48" t="str">
        <f>IF(Tabela13[[#This Row],[ID_IPs_associados]]="","",IFERROR(TRIM(INDEX(_xlfn.TEXTSPLIT(Tabela13[[#This Row],[ID_IPs_associados]],"|"),1,3)),""))</f>
        <v/>
      </c>
      <c r="AG365" s="48" t="str">
        <f>IF(Tabela13[[#This Row],[ID_IPs_associados]]="","",IFERROR(TRIM(INDEX(_xlfn.TEXTSPLIT(Tabela13[[#This Row],[ID_IPs_associados]],"|"),1,4)),""))</f>
        <v/>
      </c>
      <c r="AH365" s="48" t="str">
        <f>IF(Tabela13[[#This Row],[ID_IPs_associados]]="","",IFERROR(TRIM(INDEX(_xlfn.TEXTSPLIT(Tabela13[[#This Row],[ID_IPs_associados]],"|"),1,5)),""))</f>
        <v/>
      </c>
    </row>
    <row r="366" spans="1:34" ht="37.5" hidden="1" x14ac:dyDescent="0.35">
      <c r="A366" s="43" t="s">
        <v>964</v>
      </c>
      <c r="B366" s="44" t="s">
        <v>965</v>
      </c>
      <c r="C366" s="45"/>
      <c r="D366" s="44"/>
      <c r="E366" s="45">
        <v>380</v>
      </c>
      <c r="F366" s="44" t="s">
        <v>967</v>
      </c>
      <c r="G366" s="45" t="s">
        <v>41</v>
      </c>
      <c r="H366" s="45">
        <v>2021</v>
      </c>
      <c r="I366" s="45">
        <v>75</v>
      </c>
      <c r="J366" s="45">
        <v>2026</v>
      </c>
      <c r="K366" s="49">
        <v>95</v>
      </c>
      <c r="L366" s="45" t="s">
        <v>32</v>
      </c>
      <c r="M366" s="45" t="s">
        <v>188</v>
      </c>
      <c r="N366" s="45" t="s">
        <v>34</v>
      </c>
      <c r="O366" s="45" t="s">
        <v>35</v>
      </c>
      <c r="P366" s="45"/>
      <c r="Q366" s="47"/>
      <c r="R366" s="45" t="s">
        <v>220</v>
      </c>
      <c r="S366" s="45"/>
      <c r="T366" s="45"/>
      <c r="U366" s="45"/>
      <c r="V366" s="45"/>
      <c r="W366" s="45"/>
      <c r="X366" s="45"/>
      <c r="Y366" s="45"/>
      <c r="Z366" s="45"/>
      <c r="AA366" s="44"/>
      <c r="AB366" s="44"/>
      <c r="AC366" s="48"/>
      <c r="AD366" s="48" t="str">
        <f>IF(Tabela13[[#This Row],[ID_IPs_associados]]="","",IFERROR(TRIM(INDEX(_xlfn.TEXTSPLIT(Tabela13[[#This Row],[ID_IPs_associados]],"|"),1,1)),""))</f>
        <v/>
      </c>
      <c r="AE366" s="48" t="str">
        <f>IF(Tabela13[[#This Row],[ID_IPs_associados]]="","",IFERROR(TRIM(INDEX(_xlfn.TEXTSPLIT(Tabela13[[#This Row],[ID_IPs_associados]],"|"),1,2)),""))</f>
        <v/>
      </c>
      <c r="AF366" s="48" t="str">
        <f>IF(Tabela13[[#This Row],[ID_IPs_associados]]="","",IFERROR(TRIM(INDEX(_xlfn.TEXTSPLIT(Tabela13[[#This Row],[ID_IPs_associados]],"|"),1,3)),""))</f>
        <v/>
      </c>
      <c r="AG366" s="48" t="str">
        <f>IF(Tabela13[[#This Row],[ID_IPs_associados]]="","",IFERROR(TRIM(INDEX(_xlfn.TEXTSPLIT(Tabela13[[#This Row],[ID_IPs_associados]],"|"),1,4)),""))</f>
        <v/>
      </c>
      <c r="AH366" s="48" t="str">
        <f>IF(Tabela13[[#This Row],[ID_IPs_associados]]="","",IFERROR(TRIM(INDEX(_xlfn.TEXTSPLIT(Tabela13[[#This Row],[ID_IPs_associados]],"|"),1,5)),""))</f>
        <v/>
      </c>
    </row>
    <row r="367" spans="1:34" ht="25" hidden="1" x14ac:dyDescent="0.35">
      <c r="A367" s="43" t="s">
        <v>964</v>
      </c>
      <c r="B367" s="44" t="s">
        <v>965</v>
      </c>
      <c r="C367" s="45"/>
      <c r="D367" s="44"/>
      <c r="E367" s="45">
        <v>381</v>
      </c>
      <c r="F367" s="44" t="s">
        <v>968</v>
      </c>
      <c r="G367" s="45" t="s">
        <v>41</v>
      </c>
      <c r="H367" s="45">
        <v>2021</v>
      </c>
      <c r="I367" s="45">
        <v>73.5</v>
      </c>
      <c r="J367" s="45">
        <v>2026</v>
      </c>
      <c r="K367" s="49">
        <v>95</v>
      </c>
      <c r="L367" s="45" t="s">
        <v>32</v>
      </c>
      <c r="M367" s="45" t="s">
        <v>188</v>
      </c>
      <c r="N367" s="45" t="s">
        <v>34</v>
      </c>
      <c r="O367" s="45" t="s">
        <v>35</v>
      </c>
      <c r="P367" s="45"/>
      <c r="Q367" s="47"/>
      <c r="R367" s="45" t="s">
        <v>112</v>
      </c>
      <c r="S367" s="45"/>
      <c r="T367" s="45"/>
      <c r="U367" s="45"/>
      <c r="V367" s="45"/>
      <c r="W367" s="45"/>
      <c r="X367" s="45"/>
      <c r="Y367" s="45"/>
      <c r="Z367" s="45"/>
      <c r="AA367" s="44"/>
      <c r="AB367" s="44"/>
      <c r="AC367" s="48"/>
      <c r="AD367" s="48" t="str">
        <f>IF(Tabela13[[#This Row],[ID_IPs_associados]]="","",IFERROR(TRIM(INDEX(_xlfn.TEXTSPLIT(Tabela13[[#This Row],[ID_IPs_associados]],"|"),1,1)),""))</f>
        <v/>
      </c>
      <c r="AE367" s="48" t="str">
        <f>IF(Tabela13[[#This Row],[ID_IPs_associados]]="","",IFERROR(TRIM(INDEX(_xlfn.TEXTSPLIT(Tabela13[[#This Row],[ID_IPs_associados]],"|"),1,2)),""))</f>
        <v/>
      </c>
      <c r="AF367" s="48" t="str">
        <f>IF(Tabela13[[#This Row],[ID_IPs_associados]]="","",IFERROR(TRIM(INDEX(_xlfn.TEXTSPLIT(Tabela13[[#This Row],[ID_IPs_associados]],"|"),1,3)),""))</f>
        <v/>
      </c>
      <c r="AG367" s="48" t="str">
        <f>IF(Tabela13[[#This Row],[ID_IPs_associados]]="","",IFERROR(TRIM(INDEX(_xlfn.TEXTSPLIT(Tabela13[[#This Row],[ID_IPs_associados]],"|"),1,4)),""))</f>
        <v/>
      </c>
      <c r="AH367" s="48" t="str">
        <f>IF(Tabela13[[#This Row],[ID_IPs_associados]]="","",IFERROR(TRIM(INDEX(_xlfn.TEXTSPLIT(Tabela13[[#This Row],[ID_IPs_associados]],"|"),1,5)),""))</f>
        <v/>
      </c>
    </row>
    <row r="368" spans="1:34" ht="75" hidden="1" x14ac:dyDescent="0.35">
      <c r="A368" s="43" t="s">
        <v>964</v>
      </c>
      <c r="B368" s="44" t="s">
        <v>965</v>
      </c>
      <c r="C368" s="45"/>
      <c r="D368" s="44"/>
      <c r="E368" s="45">
        <v>382</v>
      </c>
      <c r="F368" s="44" t="s">
        <v>969</v>
      </c>
      <c r="G368" s="45" t="s">
        <v>41</v>
      </c>
      <c r="H368" s="45">
        <v>2021</v>
      </c>
      <c r="I368" s="45" t="s">
        <v>126</v>
      </c>
      <c r="J368" s="45">
        <v>2026</v>
      </c>
      <c r="K368" s="46" t="s">
        <v>970</v>
      </c>
      <c r="L368" s="45" t="s">
        <v>32</v>
      </c>
      <c r="M368" s="45" t="s">
        <v>188</v>
      </c>
      <c r="N368" s="45" t="s">
        <v>34</v>
      </c>
      <c r="O368" s="45" t="s">
        <v>35</v>
      </c>
      <c r="P368" s="45"/>
      <c r="Q368" s="47"/>
      <c r="R368" s="45" t="s">
        <v>210</v>
      </c>
      <c r="S368" s="45"/>
      <c r="T368" s="45"/>
      <c r="U368" s="45"/>
      <c r="V368" s="45"/>
      <c r="W368" s="45"/>
      <c r="X368" s="45"/>
      <c r="Y368" s="45"/>
      <c r="Z368" s="45"/>
      <c r="AB368" s="44"/>
      <c r="AC368" s="48"/>
      <c r="AD368" s="48" t="str">
        <f>IF(Tabela13[[#This Row],[ID_IPs_associados]]="","",IFERROR(TRIM(INDEX(_xlfn.TEXTSPLIT(Tabela13[[#This Row],[ID_IPs_associados]],"|"),1,1)),""))</f>
        <v/>
      </c>
      <c r="AE368" s="48" t="str">
        <f>IF(Tabela13[[#This Row],[ID_IPs_associados]]="","",IFERROR(TRIM(INDEX(_xlfn.TEXTSPLIT(Tabela13[[#This Row],[ID_IPs_associados]],"|"),1,2)),""))</f>
        <v/>
      </c>
      <c r="AF368" s="48" t="str">
        <f>IF(Tabela13[[#This Row],[ID_IPs_associados]]="","",IFERROR(TRIM(INDEX(_xlfn.TEXTSPLIT(Tabela13[[#This Row],[ID_IPs_associados]],"|"),1,3)),""))</f>
        <v/>
      </c>
      <c r="AG368" s="48" t="str">
        <f>IF(Tabela13[[#This Row],[ID_IPs_associados]]="","",IFERROR(TRIM(INDEX(_xlfn.TEXTSPLIT(Tabela13[[#This Row],[ID_IPs_associados]],"|"),1,4)),""))</f>
        <v/>
      </c>
      <c r="AH368" s="48" t="str">
        <f>IF(Tabela13[[#This Row],[ID_IPs_associados]]="","",IFERROR(TRIM(INDEX(_xlfn.TEXTSPLIT(Tabela13[[#This Row],[ID_IPs_associados]],"|"),1,5)),""))</f>
        <v/>
      </c>
    </row>
    <row r="369" spans="1:34" ht="25" hidden="1" x14ac:dyDescent="0.35">
      <c r="A369" s="43" t="s">
        <v>964</v>
      </c>
      <c r="B369" s="44" t="s">
        <v>965</v>
      </c>
      <c r="C369" s="45"/>
      <c r="D369" s="44"/>
      <c r="E369" s="45">
        <v>383</v>
      </c>
      <c r="F369" s="44" t="s">
        <v>971</v>
      </c>
      <c r="G369" s="45" t="s">
        <v>41</v>
      </c>
      <c r="H369" s="45">
        <v>2021</v>
      </c>
      <c r="I369" s="45">
        <v>11.63</v>
      </c>
      <c r="J369" s="45">
        <v>2026</v>
      </c>
      <c r="K369" s="46" t="s">
        <v>972</v>
      </c>
      <c r="L369" s="45" t="s">
        <v>32</v>
      </c>
      <c r="M369" s="45" t="s">
        <v>188</v>
      </c>
      <c r="N369" s="45" t="s">
        <v>34</v>
      </c>
      <c r="O369" s="45" t="s">
        <v>35</v>
      </c>
      <c r="P369" s="45"/>
      <c r="Q369" s="47"/>
      <c r="R369" s="45" t="s">
        <v>210</v>
      </c>
      <c r="S369" s="45"/>
      <c r="T369" s="45"/>
      <c r="U369" s="45"/>
      <c r="V369" s="45"/>
      <c r="W369" s="45"/>
      <c r="X369" s="45"/>
      <c r="Y369" s="45"/>
      <c r="Z369" s="45"/>
      <c r="AA369" s="44"/>
      <c r="AB369" s="44"/>
      <c r="AC369" s="48"/>
      <c r="AD369" s="48" t="str">
        <f>IF(Tabela13[[#This Row],[ID_IPs_associados]]="","",IFERROR(TRIM(INDEX(_xlfn.TEXTSPLIT(Tabela13[[#This Row],[ID_IPs_associados]],"|"),1,1)),""))</f>
        <v/>
      </c>
      <c r="AE369" s="48" t="str">
        <f>IF(Tabela13[[#This Row],[ID_IPs_associados]]="","",IFERROR(TRIM(INDEX(_xlfn.TEXTSPLIT(Tabela13[[#This Row],[ID_IPs_associados]],"|"),1,2)),""))</f>
        <v/>
      </c>
      <c r="AF369" s="48" t="str">
        <f>IF(Tabela13[[#This Row],[ID_IPs_associados]]="","",IFERROR(TRIM(INDEX(_xlfn.TEXTSPLIT(Tabela13[[#This Row],[ID_IPs_associados]],"|"),1,3)),""))</f>
        <v/>
      </c>
      <c r="AG369" s="48" t="str">
        <f>IF(Tabela13[[#This Row],[ID_IPs_associados]]="","",IFERROR(TRIM(INDEX(_xlfn.TEXTSPLIT(Tabela13[[#This Row],[ID_IPs_associados]],"|"),1,4)),""))</f>
        <v/>
      </c>
      <c r="AH369" s="48" t="str">
        <f>IF(Tabela13[[#This Row],[ID_IPs_associados]]="","",IFERROR(TRIM(INDEX(_xlfn.TEXTSPLIT(Tabela13[[#This Row],[ID_IPs_associados]],"|"),1,5)),""))</f>
        <v/>
      </c>
    </row>
    <row r="370" spans="1:34" ht="25" hidden="1" x14ac:dyDescent="0.35">
      <c r="A370" s="43" t="s">
        <v>964</v>
      </c>
      <c r="B370" s="44" t="s">
        <v>965</v>
      </c>
      <c r="C370" s="45"/>
      <c r="D370" s="44"/>
      <c r="E370" s="45">
        <v>384</v>
      </c>
      <c r="F370" s="44" t="s">
        <v>973</v>
      </c>
      <c r="G370" s="45" t="s">
        <v>41</v>
      </c>
      <c r="H370" s="45">
        <v>2021</v>
      </c>
      <c r="I370" s="45">
        <v>13.7</v>
      </c>
      <c r="J370" s="45">
        <v>2026</v>
      </c>
      <c r="K370" s="56">
        <v>12.3</v>
      </c>
      <c r="L370" s="45" t="s">
        <v>32</v>
      </c>
      <c r="M370" s="45" t="s">
        <v>188</v>
      </c>
      <c r="N370" s="45" t="s">
        <v>34</v>
      </c>
      <c r="O370" s="45" t="s">
        <v>35</v>
      </c>
      <c r="P370" s="45"/>
      <c r="Q370" s="47"/>
      <c r="R370" s="45" t="s">
        <v>112</v>
      </c>
      <c r="S370" s="45"/>
      <c r="T370" s="45"/>
      <c r="U370" s="45"/>
      <c r="V370" s="45"/>
      <c r="W370" s="45"/>
      <c r="X370" s="45"/>
      <c r="Y370" s="45"/>
      <c r="Z370" s="45"/>
      <c r="AA370" s="44"/>
      <c r="AB370" s="44"/>
      <c r="AC370" s="48"/>
      <c r="AD370" s="48" t="str">
        <f>IF(Tabela13[[#This Row],[ID_IPs_associados]]="","",IFERROR(TRIM(INDEX(_xlfn.TEXTSPLIT(Tabela13[[#This Row],[ID_IPs_associados]],"|"),1,1)),""))</f>
        <v/>
      </c>
      <c r="AE370" s="48" t="str">
        <f>IF(Tabela13[[#This Row],[ID_IPs_associados]]="","",IFERROR(TRIM(INDEX(_xlfn.TEXTSPLIT(Tabela13[[#This Row],[ID_IPs_associados]],"|"),1,2)),""))</f>
        <v/>
      </c>
      <c r="AF370" s="48" t="str">
        <f>IF(Tabela13[[#This Row],[ID_IPs_associados]]="","",IFERROR(TRIM(INDEX(_xlfn.TEXTSPLIT(Tabela13[[#This Row],[ID_IPs_associados]],"|"),1,3)),""))</f>
        <v/>
      </c>
      <c r="AG370" s="48" t="str">
        <f>IF(Tabela13[[#This Row],[ID_IPs_associados]]="","",IFERROR(TRIM(INDEX(_xlfn.TEXTSPLIT(Tabela13[[#This Row],[ID_IPs_associados]],"|"),1,4)),""))</f>
        <v/>
      </c>
      <c r="AH370" s="48" t="str">
        <f>IF(Tabela13[[#This Row],[ID_IPs_associados]]="","",IFERROR(TRIM(INDEX(_xlfn.TEXTSPLIT(Tabela13[[#This Row],[ID_IPs_associados]],"|"),1,5)),""))</f>
        <v/>
      </c>
    </row>
    <row r="371" spans="1:34" ht="37.5" hidden="1" x14ac:dyDescent="0.35">
      <c r="A371" s="43" t="s">
        <v>964</v>
      </c>
      <c r="B371" s="44" t="s">
        <v>965</v>
      </c>
      <c r="C371" s="45"/>
      <c r="D371" s="44"/>
      <c r="E371" s="45">
        <v>385</v>
      </c>
      <c r="F371" s="44" t="s">
        <v>974</v>
      </c>
      <c r="G371" s="45" t="s">
        <v>41</v>
      </c>
      <c r="H371" s="45" t="s">
        <v>126</v>
      </c>
      <c r="I371" s="45" t="s">
        <v>126</v>
      </c>
      <c r="J371" s="45">
        <v>2026</v>
      </c>
      <c r="K371" s="49">
        <v>95</v>
      </c>
      <c r="L371" s="45" t="s">
        <v>281</v>
      </c>
      <c r="M371" s="45" t="s">
        <v>188</v>
      </c>
      <c r="N371" s="45" t="s">
        <v>34</v>
      </c>
      <c r="O371" s="45" t="s">
        <v>35</v>
      </c>
      <c r="P371" s="45"/>
      <c r="Q371" s="47"/>
      <c r="R371" s="45" t="s">
        <v>112</v>
      </c>
      <c r="S371" s="45">
        <v>4</v>
      </c>
      <c r="T371" s="45" t="s">
        <v>97</v>
      </c>
      <c r="U371" s="45"/>
      <c r="V371" s="45"/>
      <c r="W371" s="45"/>
      <c r="X371" s="45"/>
      <c r="Y371" s="45"/>
      <c r="Z371" s="45"/>
      <c r="AA371" s="44"/>
      <c r="AB371" s="44"/>
      <c r="AC371" s="48"/>
      <c r="AD371" s="48" t="str">
        <f>IF(Tabela13[[#This Row],[ID_IPs_associados]]="","",IFERROR(TRIM(INDEX(_xlfn.TEXTSPLIT(Tabela13[[#This Row],[ID_IPs_associados]],"|"),1,1)),""))</f>
        <v/>
      </c>
      <c r="AE371" s="48" t="str">
        <f>IF(Tabela13[[#This Row],[ID_IPs_associados]]="","",IFERROR(TRIM(INDEX(_xlfn.TEXTSPLIT(Tabela13[[#This Row],[ID_IPs_associados]],"|"),1,2)),""))</f>
        <v/>
      </c>
      <c r="AF371" s="48" t="str">
        <f>IF(Tabela13[[#This Row],[ID_IPs_associados]]="","",IFERROR(TRIM(INDEX(_xlfn.TEXTSPLIT(Tabela13[[#This Row],[ID_IPs_associados]],"|"),1,3)),""))</f>
        <v/>
      </c>
      <c r="AG371" s="48" t="str">
        <f>IF(Tabela13[[#This Row],[ID_IPs_associados]]="","",IFERROR(TRIM(INDEX(_xlfn.TEXTSPLIT(Tabela13[[#This Row],[ID_IPs_associados]],"|"),1,4)),""))</f>
        <v/>
      </c>
      <c r="AH371" s="48" t="str">
        <f>IF(Tabela13[[#This Row],[ID_IPs_associados]]="","",IFERROR(TRIM(INDEX(_xlfn.TEXTSPLIT(Tabela13[[#This Row],[ID_IPs_associados]],"|"),1,5)),""))</f>
        <v/>
      </c>
    </row>
    <row r="372" spans="1:34" ht="37.5" hidden="1" x14ac:dyDescent="0.35">
      <c r="A372" s="43" t="s">
        <v>975</v>
      </c>
      <c r="B372" s="44" t="s">
        <v>976</v>
      </c>
      <c r="C372" s="45"/>
      <c r="D372" s="44"/>
      <c r="E372" s="45">
        <v>386</v>
      </c>
      <c r="F372" s="44" t="s">
        <v>977</v>
      </c>
      <c r="G372" s="45" t="s">
        <v>41</v>
      </c>
      <c r="H372" s="45">
        <v>2009</v>
      </c>
      <c r="I372" s="45">
        <v>75</v>
      </c>
      <c r="J372" s="45">
        <v>2030</v>
      </c>
      <c r="K372" s="49">
        <v>85</v>
      </c>
      <c r="L372" s="45" t="s">
        <v>159</v>
      </c>
      <c r="M372" s="45" t="s">
        <v>197</v>
      </c>
      <c r="N372" s="45" t="s">
        <v>34</v>
      </c>
      <c r="O372" s="45" t="s">
        <v>35</v>
      </c>
      <c r="P372" s="45"/>
      <c r="Q372" s="47" t="s">
        <v>1257</v>
      </c>
      <c r="R372" s="45" t="s">
        <v>730</v>
      </c>
      <c r="S372" s="45"/>
      <c r="T372" s="45"/>
      <c r="U372" s="45"/>
      <c r="V372" s="45"/>
      <c r="W372" s="45"/>
      <c r="X372" s="45"/>
      <c r="Y372" s="45"/>
      <c r="Z372" s="45"/>
      <c r="AA372" s="44" t="s">
        <v>1249</v>
      </c>
      <c r="AB372" s="44" t="s">
        <v>1250</v>
      </c>
      <c r="AC372" s="48"/>
      <c r="AD372" s="48" t="str">
        <f>IF(Tabela13[[#This Row],[ID_IPs_associados]]="","",IFERROR(TRIM(INDEX(_xlfn.TEXTSPLIT(Tabela13[[#This Row],[ID_IPs_associados]],"|"),1,1)),""))</f>
        <v/>
      </c>
      <c r="AE372" s="48" t="str">
        <f>IF(Tabela13[[#This Row],[ID_IPs_associados]]="","",IFERROR(TRIM(INDEX(_xlfn.TEXTSPLIT(Tabela13[[#This Row],[ID_IPs_associados]],"|"),1,2)),""))</f>
        <v/>
      </c>
      <c r="AF372" s="48" t="str">
        <f>IF(Tabela13[[#This Row],[ID_IPs_associados]]="","",IFERROR(TRIM(INDEX(_xlfn.TEXTSPLIT(Tabela13[[#This Row],[ID_IPs_associados]],"|"),1,3)),""))</f>
        <v/>
      </c>
      <c r="AG372" s="48" t="str">
        <f>IF(Tabela13[[#This Row],[ID_IPs_associados]]="","",IFERROR(TRIM(INDEX(_xlfn.TEXTSPLIT(Tabela13[[#This Row],[ID_IPs_associados]],"|"),1,4)),""))</f>
        <v/>
      </c>
      <c r="AH372" s="48" t="str">
        <f>IF(Tabela13[[#This Row],[ID_IPs_associados]]="","",IFERROR(TRIM(INDEX(_xlfn.TEXTSPLIT(Tabela13[[#This Row],[ID_IPs_associados]],"|"),1,5)),""))</f>
        <v/>
      </c>
    </row>
    <row r="373" spans="1:34" ht="57" hidden="1" customHeight="1" x14ac:dyDescent="0.35">
      <c r="A373" s="43" t="s">
        <v>975</v>
      </c>
      <c r="B373" s="44" t="s">
        <v>976</v>
      </c>
      <c r="C373" s="45"/>
      <c r="D373" s="44"/>
      <c r="E373" s="45">
        <v>387</v>
      </c>
      <c r="F373" s="44" t="s">
        <v>978</v>
      </c>
      <c r="G373" s="45" t="s">
        <v>41</v>
      </c>
      <c r="H373" s="45">
        <v>2009</v>
      </c>
      <c r="I373" s="45">
        <v>77.5</v>
      </c>
      <c r="J373" s="45">
        <v>2030</v>
      </c>
      <c r="K373" s="49">
        <v>90</v>
      </c>
      <c r="L373" s="45" t="s">
        <v>159</v>
      </c>
      <c r="M373" s="45" t="s">
        <v>197</v>
      </c>
      <c r="N373" s="45" t="s">
        <v>34</v>
      </c>
      <c r="O373" s="45" t="s">
        <v>35</v>
      </c>
      <c r="P373" s="45"/>
      <c r="Q373" s="47" t="s">
        <v>1257</v>
      </c>
      <c r="R373" s="45" t="s">
        <v>730</v>
      </c>
      <c r="S373" s="45"/>
      <c r="T373" s="45"/>
      <c r="U373" s="45"/>
      <c r="V373" s="45"/>
      <c r="W373" s="45"/>
      <c r="X373" s="45"/>
      <c r="Y373" s="45"/>
      <c r="Z373" s="45"/>
      <c r="AA373" s="44" t="s">
        <v>1251</v>
      </c>
      <c r="AB373" s="44" t="s">
        <v>1250</v>
      </c>
      <c r="AC373" s="44" t="s">
        <v>1253</v>
      </c>
      <c r="AD373" s="48" t="str">
        <f>IF(Tabela13[[#This Row],[ID_IPs_associados]]="","",IFERROR(TRIM(INDEX(_xlfn.TEXTSPLIT(Tabela13[[#This Row],[ID_IPs_associados]],"|"),1,1)),""))</f>
        <v/>
      </c>
      <c r="AE373" s="48" t="str">
        <f>IF(Tabela13[[#This Row],[ID_IPs_associados]]="","",IFERROR(TRIM(INDEX(_xlfn.TEXTSPLIT(Tabela13[[#This Row],[ID_IPs_associados]],"|"),1,2)),""))</f>
        <v/>
      </c>
      <c r="AF373" s="48" t="str">
        <f>IF(Tabela13[[#This Row],[ID_IPs_associados]]="","",IFERROR(TRIM(INDEX(_xlfn.TEXTSPLIT(Tabela13[[#This Row],[ID_IPs_associados]],"|"),1,3)),""))</f>
        <v/>
      </c>
      <c r="AG373" s="48" t="str">
        <f>IF(Tabela13[[#This Row],[ID_IPs_associados]]="","",IFERROR(TRIM(INDEX(_xlfn.TEXTSPLIT(Tabela13[[#This Row],[ID_IPs_associados]],"|"),1,4)),""))</f>
        <v/>
      </c>
      <c r="AH373" s="48" t="str">
        <f>IF(Tabela13[[#This Row],[ID_IPs_associados]]="","",IFERROR(TRIM(INDEX(_xlfn.TEXTSPLIT(Tabela13[[#This Row],[ID_IPs_associados]],"|"),1,5)),""))</f>
        <v/>
      </c>
    </row>
    <row r="374" spans="1:34" ht="37.5" hidden="1" x14ac:dyDescent="0.35">
      <c r="A374" s="43" t="s">
        <v>975</v>
      </c>
      <c r="B374" s="44" t="s">
        <v>976</v>
      </c>
      <c r="C374" s="45"/>
      <c r="D374" s="44"/>
      <c r="E374" s="45">
        <v>388</v>
      </c>
      <c r="F374" s="44" t="s">
        <v>979</v>
      </c>
      <c r="G374" s="45" t="s">
        <v>41</v>
      </c>
      <c r="H374" s="45">
        <v>2009</v>
      </c>
      <c r="I374" s="45">
        <v>62.5</v>
      </c>
      <c r="J374" s="45">
        <v>2030</v>
      </c>
      <c r="K374" s="49">
        <v>80</v>
      </c>
      <c r="L374" s="45" t="s">
        <v>159</v>
      </c>
      <c r="M374" s="45" t="s">
        <v>197</v>
      </c>
      <c r="N374" s="45" t="s">
        <v>34</v>
      </c>
      <c r="O374" s="45" t="s">
        <v>35</v>
      </c>
      <c r="P374" s="45"/>
      <c r="Q374" s="47" t="s">
        <v>1257</v>
      </c>
      <c r="R374" s="45" t="s">
        <v>730</v>
      </c>
      <c r="S374" s="45"/>
      <c r="T374" s="45"/>
      <c r="U374" s="45"/>
      <c r="V374" s="45"/>
      <c r="W374" s="45"/>
      <c r="X374" s="45"/>
      <c r="Y374" s="45"/>
      <c r="Z374" s="45"/>
      <c r="AA374" s="44" t="s">
        <v>1252</v>
      </c>
      <c r="AB374" s="44" t="s">
        <v>1250</v>
      </c>
      <c r="AC374" s="44" t="s">
        <v>1253</v>
      </c>
      <c r="AD374" s="48" t="str">
        <f>IF(Tabela13[[#This Row],[ID_IPs_associados]]="","",IFERROR(TRIM(INDEX(_xlfn.TEXTSPLIT(Tabela13[[#This Row],[ID_IPs_associados]],"|"),1,1)),""))</f>
        <v/>
      </c>
      <c r="AE374" s="48" t="str">
        <f>IF(Tabela13[[#This Row],[ID_IPs_associados]]="","",IFERROR(TRIM(INDEX(_xlfn.TEXTSPLIT(Tabela13[[#This Row],[ID_IPs_associados]],"|"),1,2)),""))</f>
        <v/>
      </c>
      <c r="AF374" s="48" t="str">
        <f>IF(Tabela13[[#This Row],[ID_IPs_associados]]="","",IFERROR(TRIM(INDEX(_xlfn.TEXTSPLIT(Tabela13[[#This Row],[ID_IPs_associados]],"|"),1,3)),""))</f>
        <v/>
      </c>
      <c r="AG374" s="48" t="str">
        <f>IF(Tabela13[[#This Row],[ID_IPs_associados]]="","",IFERROR(TRIM(INDEX(_xlfn.TEXTSPLIT(Tabela13[[#This Row],[ID_IPs_associados]],"|"),1,4)),""))</f>
        <v/>
      </c>
      <c r="AH374" s="48" t="str">
        <f>IF(Tabela13[[#This Row],[ID_IPs_associados]]="","",IFERROR(TRIM(INDEX(_xlfn.TEXTSPLIT(Tabela13[[#This Row],[ID_IPs_associados]],"|"),1,5)),""))</f>
        <v/>
      </c>
    </row>
    <row r="375" spans="1:34" ht="25" hidden="1" x14ac:dyDescent="0.35">
      <c r="A375" s="43" t="s">
        <v>975</v>
      </c>
      <c r="B375" s="44" t="s">
        <v>976</v>
      </c>
      <c r="C375" s="45" t="s">
        <v>131</v>
      </c>
      <c r="D375" s="44" t="s">
        <v>132</v>
      </c>
      <c r="E375" s="45">
        <v>389</v>
      </c>
      <c r="F375" s="44" t="s">
        <v>980</v>
      </c>
      <c r="G375" s="45" t="s">
        <v>41</v>
      </c>
      <c r="H375" s="45">
        <v>2017</v>
      </c>
      <c r="I375" s="45">
        <v>21.1</v>
      </c>
      <c r="J375" s="45">
        <v>2030</v>
      </c>
      <c r="K375" s="49">
        <v>10</v>
      </c>
      <c r="L375" s="45" t="s">
        <v>159</v>
      </c>
      <c r="M375" s="45" t="s">
        <v>401</v>
      </c>
      <c r="N375" s="45" t="s">
        <v>273</v>
      </c>
      <c r="O375" s="45" t="s">
        <v>274</v>
      </c>
      <c r="P375" s="45"/>
      <c r="Q375" s="47" t="s">
        <v>981</v>
      </c>
      <c r="R375" s="45"/>
      <c r="S375" s="47"/>
      <c r="T375" s="47"/>
      <c r="U375" s="45"/>
      <c r="V375" s="45"/>
      <c r="W375" s="45"/>
      <c r="X375" s="45"/>
      <c r="Y375" s="45"/>
      <c r="Z375" s="45"/>
      <c r="AA375" s="44"/>
      <c r="AB375" s="44"/>
      <c r="AC375" s="48"/>
      <c r="AD375" s="48" t="str">
        <f>IF(Tabela13[[#This Row],[ID_IPs_associados]]="","",IFERROR(TRIM(INDEX(_xlfn.TEXTSPLIT(Tabela13[[#This Row],[ID_IPs_associados]],"|"),1,1)),""))</f>
        <v>IP010040</v>
      </c>
      <c r="AE375" s="48" t="str">
        <f>IF(Tabela13[[#This Row],[ID_IPs_associados]]="","",IFERROR(TRIM(INDEX(_xlfn.TEXTSPLIT(Tabela13[[#This Row],[ID_IPs_associados]],"|"),1,2)),""))</f>
        <v/>
      </c>
      <c r="AF375" s="48" t="str">
        <f>IF(Tabela13[[#This Row],[ID_IPs_associados]]="","",IFERROR(TRIM(INDEX(_xlfn.TEXTSPLIT(Tabela13[[#This Row],[ID_IPs_associados]],"|"),1,3)),""))</f>
        <v/>
      </c>
      <c r="AG375" s="48" t="str">
        <f>IF(Tabela13[[#This Row],[ID_IPs_associados]]="","",IFERROR(TRIM(INDEX(_xlfn.TEXTSPLIT(Tabela13[[#This Row],[ID_IPs_associados]],"|"),1,4)),""))</f>
        <v/>
      </c>
      <c r="AH375" s="48" t="str">
        <f>IF(Tabela13[[#This Row],[ID_IPs_associados]]="","",IFERROR(TRIM(INDEX(_xlfn.TEXTSPLIT(Tabela13[[#This Row],[ID_IPs_associados]],"|"),1,5)),""))</f>
        <v/>
      </c>
    </row>
    <row r="376" spans="1:34" ht="62.5" hidden="1" x14ac:dyDescent="0.35">
      <c r="A376" s="43" t="s">
        <v>975</v>
      </c>
      <c r="B376" s="44" t="s">
        <v>976</v>
      </c>
      <c r="C376" s="45"/>
      <c r="D376" s="44"/>
      <c r="E376" s="45">
        <v>390</v>
      </c>
      <c r="F376" s="44" t="s">
        <v>982</v>
      </c>
      <c r="G376" s="45" t="s">
        <v>41</v>
      </c>
      <c r="H376" s="45">
        <v>2019</v>
      </c>
      <c r="I376" s="45">
        <v>50</v>
      </c>
      <c r="J376" s="45">
        <v>2030</v>
      </c>
      <c r="K376" s="49">
        <v>50</v>
      </c>
      <c r="L376" s="45" t="s">
        <v>43</v>
      </c>
      <c r="M376" s="45" t="s">
        <v>197</v>
      </c>
      <c r="N376" s="45" t="s">
        <v>34</v>
      </c>
      <c r="O376" s="45" t="s">
        <v>35</v>
      </c>
      <c r="P376" s="45"/>
      <c r="Q376" s="47" t="s">
        <v>1257</v>
      </c>
      <c r="R376" s="45" t="s">
        <v>730</v>
      </c>
      <c r="S376" s="45"/>
      <c r="T376" s="45"/>
      <c r="U376" s="45"/>
      <c r="V376" s="45"/>
      <c r="W376" s="45"/>
      <c r="X376" s="45"/>
      <c r="Y376" s="45"/>
      <c r="Z376" s="45"/>
      <c r="AA376" s="44" t="s">
        <v>1254</v>
      </c>
      <c r="AB376" s="44" t="s">
        <v>1255</v>
      </c>
      <c r="AC376" s="44" t="s">
        <v>1256</v>
      </c>
      <c r="AD376" s="48" t="str">
        <f>IF(Tabela13[[#This Row],[ID_IPs_associados]]="","",IFERROR(TRIM(INDEX(_xlfn.TEXTSPLIT(Tabela13[[#This Row],[ID_IPs_associados]],"|"),1,1)),""))</f>
        <v/>
      </c>
      <c r="AE376" s="48" t="str">
        <f>IF(Tabela13[[#This Row],[ID_IPs_associados]]="","",IFERROR(TRIM(INDEX(_xlfn.TEXTSPLIT(Tabela13[[#This Row],[ID_IPs_associados]],"|"),1,2)),""))</f>
        <v/>
      </c>
      <c r="AF376" s="48" t="str">
        <f>IF(Tabela13[[#This Row],[ID_IPs_associados]]="","",IFERROR(TRIM(INDEX(_xlfn.TEXTSPLIT(Tabela13[[#This Row],[ID_IPs_associados]],"|"),1,3)),""))</f>
        <v/>
      </c>
      <c r="AG376" s="48" t="str">
        <f>IF(Tabela13[[#This Row],[ID_IPs_associados]]="","",IFERROR(TRIM(INDEX(_xlfn.TEXTSPLIT(Tabela13[[#This Row],[ID_IPs_associados]],"|"),1,4)),""))</f>
        <v/>
      </c>
      <c r="AH376" s="48" t="str">
        <f>IF(Tabela13[[#This Row],[ID_IPs_associados]]="","",IFERROR(TRIM(INDEX(_xlfn.TEXTSPLIT(Tabela13[[#This Row],[ID_IPs_associados]],"|"),1,5)),""))</f>
        <v/>
      </c>
    </row>
    <row r="377" spans="1:34" ht="75" hidden="1" x14ac:dyDescent="0.35">
      <c r="A377" s="43" t="s">
        <v>975</v>
      </c>
      <c r="B377" s="44" t="s">
        <v>976</v>
      </c>
      <c r="C377" s="45"/>
      <c r="D377" s="44"/>
      <c r="E377" s="45">
        <v>391</v>
      </c>
      <c r="F377" s="44" t="s">
        <v>983</v>
      </c>
      <c r="G377" s="45" t="s">
        <v>41</v>
      </c>
      <c r="H377" s="45" t="s">
        <v>126</v>
      </c>
      <c r="I377" s="45" t="s">
        <v>126</v>
      </c>
      <c r="J377" s="45">
        <v>2030</v>
      </c>
      <c r="K377" s="49">
        <v>-25</v>
      </c>
      <c r="L377" s="45" t="s">
        <v>159</v>
      </c>
      <c r="M377" s="45" t="s">
        <v>421</v>
      </c>
      <c r="N377" s="45" t="s">
        <v>34</v>
      </c>
      <c r="O377" s="45" t="s">
        <v>35</v>
      </c>
      <c r="P377" s="45"/>
      <c r="Q377" s="47"/>
      <c r="R377" s="45" t="s">
        <v>984</v>
      </c>
      <c r="S377" s="45">
        <v>15</v>
      </c>
      <c r="T377" s="45" t="s">
        <v>500</v>
      </c>
      <c r="U377" s="45"/>
      <c r="V377" s="45"/>
      <c r="W377" s="45"/>
      <c r="X377" s="45"/>
      <c r="Y377" s="45"/>
      <c r="Z377" s="45"/>
      <c r="AA377" s="44" t="s">
        <v>1258</v>
      </c>
      <c r="AB377" s="44" t="s">
        <v>1250</v>
      </c>
      <c r="AC377" s="44" t="s">
        <v>1259</v>
      </c>
      <c r="AD377" s="48" t="str">
        <f>IF(Tabela13[[#This Row],[ID_IPs_associados]]="","",IFERROR(TRIM(INDEX(_xlfn.TEXTSPLIT(Tabela13[[#This Row],[ID_IPs_associados]],"|"),1,1)),""))</f>
        <v/>
      </c>
      <c r="AE377" s="48" t="str">
        <f>IF(Tabela13[[#This Row],[ID_IPs_associados]]="","",IFERROR(TRIM(INDEX(_xlfn.TEXTSPLIT(Tabela13[[#This Row],[ID_IPs_associados]],"|"),1,2)),""))</f>
        <v/>
      </c>
      <c r="AF377" s="48" t="str">
        <f>IF(Tabela13[[#This Row],[ID_IPs_associados]]="","",IFERROR(TRIM(INDEX(_xlfn.TEXTSPLIT(Tabela13[[#This Row],[ID_IPs_associados]],"|"),1,3)),""))</f>
        <v/>
      </c>
      <c r="AG377" s="48" t="str">
        <f>IF(Tabela13[[#This Row],[ID_IPs_associados]]="","",IFERROR(TRIM(INDEX(_xlfn.TEXTSPLIT(Tabela13[[#This Row],[ID_IPs_associados]],"|"),1,4)),""))</f>
        <v/>
      </c>
      <c r="AH377" s="48" t="str">
        <f>IF(Tabela13[[#This Row],[ID_IPs_associados]]="","",IFERROR(TRIM(INDEX(_xlfn.TEXTSPLIT(Tabela13[[#This Row],[ID_IPs_associados]],"|"),1,5)),""))</f>
        <v/>
      </c>
    </row>
    <row r="378" spans="1:34" ht="37.5" hidden="1" x14ac:dyDescent="0.35">
      <c r="A378" s="43" t="s">
        <v>975</v>
      </c>
      <c r="B378" s="44" t="s">
        <v>976</v>
      </c>
      <c r="C378" s="45"/>
      <c r="D378" s="44"/>
      <c r="E378" s="45">
        <v>392</v>
      </c>
      <c r="F378" s="44" t="s">
        <v>985</v>
      </c>
      <c r="G378" s="75" t="s">
        <v>1312</v>
      </c>
      <c r="H378" s="45" t="s">
        <v>1260</v>
      </c>
      <c r="I378" s="49">
        <v>1604</v>
      </c>
      <c r="J378" s="45">
        <v>2030</v>
      </c>
      <c r="K378" s="110">
        <v>1444</v>
      </c>
      <c r="L378" s="45" t="s">
        <v>43</v>
      </c>
      <c r="M378" s="45" t="s">
        <v>339</v>
      </c>
      <c r="N378" s="45" t="s">
        <v>34</v>
      </c>
      <c r="O378" s="45" t="s">
        <v>35</v>
      </c>
      <c r="P378" s="45"/>
      <c r="Q378" s="47" t="s">
        <v>1313</v>
      </c>
      <c r="R378" s="45" t="s">
        <v>347</v>
      </c>
      <c r="S378" s="45"/>
      <c r="T378" s="45"/>
      <c r="U378" s="45"/>
      <c r="V378" s="45"/>
      <c r="W378" s="45"/>
      <c r="X378" s="45"/>
      <c r="Y378" s="45"/>
      <c r="Z378" s="45"/>
      <c r="AA378" s="44" t="s">
        <v>1261</v>
      </c>
      <c r="AB378" s="44" t="s">
        <v>1262</v>
      </c>
      <c r="AC378" s="44" t="s">
        <v>1253</v>
      </c>
      <c r="AD378" s="48" t="str">
        <f>IF(Tabela13[[#This Row],[ID_IPs_associados]]="","",IFERROR(TRIM(INDEX(_xlfn.TEXTSPLIT(Tabela13[[#This Row],[ID_IPs_associados]],"|"),1,1)),""))</f>
        <v/>
      </c>
      <c r="AE378" s="48" t="str">
        <f>IF(Tabela13[[#This Row],[ID_IPs_associados]]="","",IFERROR(TRIM(INDEX(_xlfn.TEXTSPLIT(Tabela13[[#This Row],[ID_IPs_associados]],"|"),1,2)),""))</f>
        <v/>
      </c>
      <c r="AF378" s="48" t="str">
        <f>IF(Tabela13[[#This Row],[ID_IPs_associados]]="","",IFERROR(TRIM(INDEX(_xlfn.TEXTSPLIT(Tabela13[[#This Row],[ID_IPs_associados]],"|"),1,3)),""))</f>
        <v/>
      </c>
      <c r="AG378" s="48" t="str">
        <f>IF(Tabela13[[#This Row],[ID_IPs_associados]]="","",IFERROR(TRIM(INDEX(_xlfn.TEXTSPLIT(Tabela13[[#This Row],[ID_IPs_associados]],"|"),1,4)),""))</f>
        <v/>
      </c>
      <c r="AH378" s="48" t="str">
        <f>IF(Tabela13[[#This Row],[ID_IPs_associados]]="","",IFERROR(TRIM(INDEX(_xlfn.TEXTSPLIT(Tabela13[[#This Row],[ID_IPs_associados]],"|"),1,5)),""))</f>
        <v/>
      </c>
    </row>
    <row r="379" spans="1:34" ht="50" hidden="1" x14ac:dyDescent="0.35">
      <c r="A379" s="43" t="s">
        <v>975</v>
      </c>
      <c r="B379" s="44" t="s">
        <v>976</v>
      </c>
      <c r="C379" s="45"/>
      <c r="D379" s="44"/>
      <c r="E379" s="45">
        <v>393</v>
      </c>
      <c r="F379" s="44" t="s">
        <v>986</v>
      </c>
      <c r="G379" s="45" t="s">
        <v>41</v>
      </c>
      <c r="H379" s="45" t="s">
        <v>126</v>
      </c>
      <c r="I379" s="45" t="s">
        <v>126</v>
      </c>
      <c r="J379" s="45">
        <v>2030</v>
      </c>
      <c r="K379" s="49">
        <v>-10</v>
      </c>
      <c r="L379" s="45" t="s">
        <v>32</v>
      </c>
      <c r="M379" s="45" t="s">
        <v>188</v>
      </c>
      <c r="N379" s="45" t="s">
        <v>34</v>
      </c>
      <c r="O379" s="45" t="s">
        <v>35</v>
      </c>
      <c r="P379" s="45"/>
      <c r="Q379" s="47"/>
      <c r="R379" s="45" t="s">
        <v>199</v>
      </c>
      <c r="S379" s="45">
        <v>13</v>
      </c>
      <c r="T379" s="45" t="s">
        <v>984</v>
      </c>
      <c r="U379" s="45"/>
      <c r="V379" s="45"/>
      <c r="W379" s="45"/>
      <c r="X379" s="45"/>
      <c r="Y379" s="45"/>
      <c r="Z379" s="45"/>
      <c r="AA379" s="44" t="s">
        <v>1263</v>
      </c>
      <c r="AB379" s="44" t="s">
        <v>1264</v>
      </c>
      <c r="AC379" s="44" t="s">
        <v>1265</v>
      </c>
      <c r="AD379" s="48" t="str">
        <f>IF(Tabela13[[#This Row],[ID_IPs_associados]]="","",IFERROR(TRIM(INDEX(_xlfn.TEXTSPLIT(Tabela13[[#This Row],[ID_IPs_associados]],"|"),1,1)),""))</f>
        <v/>
      </c>
      <c r="AE379" s="48" t="str">
        <f>IF(Tabela13[[#This Row],[ID_IPs_associados]]="","",IFERROR(TRIM(INDEX(_xlfn.TEXTSPLIT(Tabela13[[#This Row],[ID_IPs_associados]],"|"),1,2)),""))</f>
        <v/>
      </c>
      <c r="AF379" s="48" t="str">
        <f>IF(Tabela13[[#This Row],[ID_IPs_associados]]="","",IFERROR(TRIM(INDEX(_xlfn.TEXTSPLIT(Tabela13[[#This Row],[ID_IPs_associados]],"|"),1,3)),""))</f>
        <v/>
      </c>
      <c r="AG379" s="48" t="str">
        <f>IF(Tabela13[[#This Row],[ID_IPs_associados]]="","",IFERROR(TRIM(INDEX(_xlfn.TEXTSPLIT(Tabela13[[#This Row],[ID_IPs_associados]],"|"),1,4)),""))</f>
        <v/>
      </c>
      <c r="AH379" s="48" t="str">
        <f>IF(Tabela13[[#This Row],[ID_IPs_associados]]="","",IFERROR(TRIM(INDEX(_xlfn.TEXTSPLIT(Tabela13[[#This Row],[ID_IPs_associados]],"|"),1,5)),""))</f>
        <v/>
      </c>
    </row>
    <row r="380" spans="1:34" ht="37.5" hidden="1" x14ac:dyDescent="0.35">
      <c r="A380" s="43" t="s">
        <v>987</v>
      </c>
      <c r="B380" s="44" t="s">
        <v>988</v>
      </c>
      <c r="C380" s="45" t="s">
        <v>372</v>
      </c>
      <c r="D380" s="44" t="s">
        <v>373</v>
      </c>
      <c r="E380" s="45">
        <v>394</v>
      </c>
      <c r="F380" s="44" t="s">
        <v>989</v>
      </c>
      <c r="G380" s="45" t="s">
        <v>41</v>
      </c>
      <c r="H380" s="45">
        <v>2019</v>
      </c>
      <c r="I380" s="45">
        <v>43.7</v>
      </c>
      <c r="J380" s="45">
        <v>2030</v>
      </c>
      <c r="K380" s="45">
        <v>53</v>
      </c>
      <c r="L380" s="45" t="s">
        <v>51</v>
      </c>
      <c r="M380" s="45" t="s">
        <v>452</v>
      </c>
      <c r="N380" s="45" t="s">
        <v>273</v>
      </c>
      <c r="O380" s="45" t="s">
        <v>274</v>
      </c>
      <c r="P380" s="45"/>
      <c r="Q380" s="47" t="s">
        <v>453</v>
      </c>
      <c r="R380" s="45" t="s">
        <v>454</v>
      </c>
      <c r="S380" s="47"/>
      <c r="T380" s="47"/>
      <c r="U380" s="45"/>
      <c r="V380" s="45"/>
      <c r="W380" s="45"/>
      <c r="X380" s="45"/>
      <c r="Y380" s="45"/>
      <c r="Z380" s="45"/>
      <c r="AA380" s="44"/>
      <c r="AB380" s="52"/>
      <c r="AC380" s="48"/>
      <c r="AD380" s="48" t="str">
        <f>IF(Tabela13[[#This Row],[ID_IPs_associados]]="","",IFERROR(TRIM(INDEX(_xlfn.TEXTSPLIT(Tabela13[[#This Row],[ID_IPs_associados]],"|"),1,1)),""))</f>
        <v>IP010060</v>
      </c>
      <c r="AE380" s="48" t="str">
        <f>IF(Tabela13[[#This Row],[ID_IPs_associados]]="","",IFERROR(TRIM(INDEX(_xlfn.TEXTSPLIT(Tabela13[[#This Row],[ID_IPs_associados]],"|"),1,2)),""))</f>
        <v/>
      </c>
      <c r="AF380" s="48" t="str">
        <f>IF(Tabela13[[#This Row],[ID_IPs_associados]]="","",IFERROR(TRIM(INDEX(_xlfn.TEXTSPLIT(Tabela13[[#This Row],[ID_IPs_associados]],"|"),1,3)),""))</f>
        <v/>
      </c>
      <c r="AG380" s="48" t="str">
        <f>IF(Tabela13[[#This Row],[ID_IPs_associados]]="","",IFERROR(TRIM(INDEX(_xlfn.TEXTSPLIT(Tabela13[[#This Row],[ID_IPs_associados]],"|"),1,4)),""))</f>
        <v/>
      </c>
      <c r="AH380" s="48" t="str">
        <f>IF(Tabela13[[#This Row],[ID_IPs_associados]]="","",IFERROR(TRIM(INDEX(_xlfn.TEXTSPLIT(Tabela13[[#This Row],[ID_IPs_associados]],"|"),1,5)),""))</f>
        <v/>
      </c>
    </row>
    <row r="381" spans="1:34" ht="37.5" hidden="1" x14ac:dyDescent="0.35">
      <c r="A381" s="43" t="s">
        <v>987</v>
      </c>
      <c r="B381" s="44" t="s">
        <v>988</v>
      </c>
      <c r="C381" s="45" t="s">
        <v>131</v>
      </c>
      <c r="D381" s="44" t="s">
        <v>132</v>
      </c>
      <c r="E381" s="45">
        <v>395</v>
      </c>
      <c r="F381" s="44" t="s">
        <v>990</v>
      </c>
      <c r="G381" s="45" t="s">
        <v>101</v>
      </c>
      <c r="H381" s="45">
        <v>2019</v>
      </c>
      <c r="I381" s="110">
        <v>21429</v>
      </c>
      <c r="J381" s="45">
        <v>2030</v>
      </c>
      <c r="K381" s="110">
        <v>25000</v>
      </c>
      <c r="L381" s="45" t="s">
        <v>51</v>
      </c>
      <c r="M381" s="45" t="s">
        <v>452</v>
      </c>
      <c r="N381" s="45" t="s">
        <v>34</v>
      </c>
      <c r="O381" s="45" t="s">
        <v>106</v>
      </c>
      <c r="P381" s="45">
        <v>162</v>
      </c>
      <c r="Q381" s="47"/>
      <c r="R381" s="45" t="s">
        <v>454</v>
      </c>
      <c r="S381" s="45"/>
      <c r="T381" s="45"/>
      <c r="U381" s="45">
        <v>2027</v>
      </c>
      <c r="V381" s="49">
        <v>23000</v>
      </c>
      <c r="W381" s="45"/>
      <c r="X381" s="45"/>
      <c r="Y381" s="45"/>
      <c r="Z381" s="45"/>
      <c r="AA381" s="44"/>
      <c r="AB381" s="44" t="s">
        <v>154</v>
      </c>
      <c r="AC381" s="44"/>
      <c r="AD381" s="48" t="str">
        <f>IF(Tabela13[[#This Row],[ID_IPs_associados]]="","",IFERROR(TRIM(INDEX(_xlfn.TEXTSPLIT(Tabela13[[#This Row],[ID_IPs_associados]],"|"),1,1)),""))</f>
        <v>IP010040</v>
      </c>
      <c r="AE381" s="48" t="str">
        <f>IF(Tabela13[[#This Row],[ID_IPs_associados]]="","",IFERROR(TRIM(INDEX(_xlfn.TEXTSPLIT(Tabela13[[#This Row],[ID_IPs_associados]],"|"),1,2)),""))</f>
        <v/>
      </c>
      <c r="AF381" s="48" t="str">
        <f>IF(Tabela13[[#This Row],[ID_IPs_associados]]="","",IFERROR(TRIM(INDEX(_xlfn.TEXTSPLIT(Tabela13[[#This Row],[ID_IPs_associados]],"|"),1,3)),""))</f>
        <v/>
      </c>
      <c r="AG381" s="48" t="str">
        <f>IF(Tabela13[[#This Row],[ID_IPs_associados]]="","",IFERROR(TRIM(INDEX(_xlfn.TEXTSPLIT(Tabela13[[#This Row],[ID_IPs_associados]],"|"),1,4)),""))</f>
        <v/>
      </c>
      <c r="AH381" s="48" t="str">
        <f>IF(Tabela13[[#This Row],[ID_IPs_associados]]="","",IFERROR(TRIM(INDEX(_xlfn.TEXTSPLIT(Tabela13[[#This Row],[ID_IPs_associados]],"|"),1,5)),""))</f>
        <v/>
      </c>
    </row>
    <row r="382" spans="1:34" ht="37.5" hidden="1" x14ac:dyDescent="0.35">
      <c r="A382" s="43" t="s">
        <v>987</v>
      </c>
      <c r="B382" s="44" t="s">
        <v>988</v>
      </c>
      <c r="C382" s="45"/>
      <c r="D382" s="44"/>
      <c r="E382" s="45">
        <v>396</v>
      </c>
      <c r="F382" s="44" t="s">
        <v>991</v>
      </c>
      <c r="G382" s="45" t="s">
        <v>101</v>
      </c>
      <c r="H382" s="45">
        <v>2019</v>
      </c>
      <c r="I382" s="45">
        <v>4.4000000000000004</v>
      </c>
      <c r="J382" s="45">
        <v>2030</v>
      </c>
      <c r="K382" s="45">
        <v>4.7</v>
      </c>
      <c r="L382" s="45" t="s">
        <v>51</v>
      </c>
      <c r="M382" s="45" t="s">
        <v>452</v>
      </c>
      <c r="N382" s="45" t="s">
        <v>34</v>
      </c>
      <c r="O382" s="45" t="s">
        <v>35</v>
      </c>
      <c r="P382" s="45"/>
      <c r="Q382" s="47"/>
      <c r="R382" s="45" t="s">
        <v>454</v>
      </c>
      <c r="S382" s="45"/>
      <c r="T382" s="45"/>
      <c r="U382" s="45">
        <v>2027</v>
      </c>
      <c r="V382" s="45">
        <v>4.5</v>
      </c>
      <c r="W382" s="45"/>
      <c r="X382" s="45"/>
      <c r="Y382" s="45"/>
      <c r="Z382" s="45"/>
      <c r="AA382" s="44"/>
      <c r="AB382" s="44" t="s">
        <v>154</v>
      </c>
      <c r="AC382" s="44"/>
      <c r="AD382" s="48" t="str">
        <f>IF(Tabela13[[#This Row],[ID_IPs_associados]]="","",IFERROR(TRIM(INDEX(_xlfn.TEXTSPLIT(Tabela13[[#This Row],[ID_IPs_associados]],"|"),1,1)),""))</f>
        <v/>
      </c>
      <c r="AE382" s="48" t="str">
        <f>IF(Tabela13[[#This Row],[ID_IPs_associados]]="","",IFERROR(TRIM(INDEX(_xlfn.TEXTSPLIT(Tabela13[[#This Row],[ID_IPs_associados]],"|"),1,2)),""))</f>
        <v/>
      </c>
      <c r="AF382" s="48" t="str">
        <f>IF(Tabela13[[#This Row],[ID_IPs_associados]]="","",IFERROR(TRIM(INDEX(_xlfn.TEXTSPLIT(Tabela13[[#This Row],[ID_IPs_associados]],"|"),1,3)),""))</f>
        <v/>
      </c>
      <c r="AG382" s="48" t="str">
        <f>IF(Tabela13[[#This Row],[ID_IPs_associados]]="","",IFERROR(TRIM(INDEX(_xlfn.TEXTSPLIT(Tabela13[[#This Row],[ID_IPs_associados]],"|"),1,4)),""))</f>
        <v/>
      </c>
      <c r="AH382" s="48" t="str">
        <f>IF(Tabela13[[#This Row],[ID_IPs_associados]]="","",IFERROR(TRIM(INDEX(_xlfn.TEXTSPLIT(Tabela13[[#This Row],[ID_IPs_associados]],"|"),1,5)),""))</f>
        <v/>
      </c>
    </row>
    <row r="383" spans="1:34" ht="45" hidden="1" customHeight="1" x14ac:dyDescent="0.35">
      <c r="A383" s="43" t="s">
        <v>987</v>
      </c>
      <c r="B383" s="44" t="s">
        <v>988</v>
      </c>
      <c r="C383" s="45" t="s">
        <v>131</v>
      </c>
      <c r="D383" s="44" t="s">
        <v>132</v>
      </c>
      <c r="E383" s="45">
        <v>397</v>
      </c>
      <c r="F383" s="44" t="s">
        <v>992</v>
      </c>
      <c r="G383" s="45" t="s">
        <v>49</v>
      </c>
      <c r="H383" s="45">
        <v>2019</v>
      </c>
      <c r="I383" s="110">
        <v>141851</v>
      </c>
      <c r="J383" s="45">
        <v>2030</v>
      </c>
      <c r="K383" s="110">
        <v>218373.1</v>
      </c>
      <c r="L383" s="45" t="s">
        <v>51</v>
      </c>
      <c r="M383" s="45" t="s">
        <v>452</v>
      </c>
      <c r="N383" s="45" t="s">
        <v>34</v>
      </c>
      <c r="O383" s="45" t="s">
        <v>106</v>
      </c>
      <c r="P383" s="45">
        <v>159</v>
      </c>
      <c r="Q383" s="47" t="s">
        <v>1233</v>
      </c>
      <c r="R383" s="45" t="s">
        <v>454</v>
      </c>
      <c r="S383" s="45"/>
      <c r="T383" s="45"/>
      <c r="U383" s="45">
        <v>2027</v>
      </c>
      <c r="V383" s="49">
        <v>194132.9</v>
      </c>
      <c r="W383" s="45"/>
      <c r="X383" s="45"/>
      <c r="Y383" s="45"/>
      <c r="Z383" s="45"/>
      <c r="AA383" s="76" t="s">
        <v>993</v>
      </c>
      <c r="AB383" s="55" t="s">
        <v>994</v>
      </c>
      <c r="AC383" s="44"/>
      <c r="AD383" s="48" t="str">
        <f>IF(Tabela13[[#This Row],[ID_IPs_associados]]="","",IFERROR(TRIM(INDEX(_xlfn.TEXTSPLIT(Tabela13[[#This Row],[ID_IPs_associados]],"|"),1,1)),""))</f>
        <v>IP010040</v>
      </c>
      <c r="AE383" s="48" t="str">
        <f>IF(Tabela13[[#This Row],[ID_IPs_associados]]="","",IFERROR(TRIM(INDEX(_xlfn.TEXTSPLIT(Tabela13[[#This Row],[ID_IPs_associados]],"|"),1,2)),""))</f>
        <v/>
      </c>
      <c r="AF383" s="48" t="str">
        <f>IF(Tabela13[[#This Row],[ID_IPs_associados]]="","",IFERROR(TRIM(INDEX(_xlfn.TEXTSPLIT(Tabela13[[#This Row],[ID_IPs_associados]],"|"),1,3)),""))</f>
        <v/>
      </c>
      <c r="AG383" s="48" t="str">
        <f>IF(Tabela13[[#This Row],[ID_IPs_associados]]="","",IFERROR(TRIM(INDEX(_xlfn.TEXTSPLIT(Tabela13[[#This Row],[ID_IPs_associados]],"|"),1,4)),""))</f>
        <v/>
      </c>
      <c r="AH383" s="48" t="str">
        <f>IF(Tabela13[[#This Row],[ID_IPs_associados]]="","",IFERROR(TRIM(INDEX(_xlfn.TEXTSPLIT(Tabela13[[#This Row],[ID_IPs_associados]],"|"),1,5)),""))</f>
        <v/>
      </c>
    </row>
    <row r="384" spans="1:34" ht="37.5" hidden="1" x14ac:dyDescent="0.35">
      <c r="A384" s="43" t="s">
        <v>987</v>
      </c>
      <c r="B384" s="44" t="s">
        <v>988</v>
      </c>
      <c r="C384" s="45"/>
      <c r="D384" s="44"/>
      <c r="E384" s="45">
        <v>398</v>
      </c>
      <c r="F384" s="44" t="s">
        <v>995</v>
      </c>
      <c r="G384" s="45" t="s">
        <v>49</v>
      </c>
      <c r="H384" s="45">
        <v>2019</v>
      </c>
      <c r="I384" s="110">
        <v>47000</v>
      </c>
      <c r="J384" s="45">
        <v>2030</v>
      </c>
      <c r="K384" s="110">
        <v>76274</v>
      </c>
      <c r="L384" s="45" t="s">
        <v>51</v>
      </c>
      <c r="M384" s="45" t="s">
        <v>452</v>
      </c>
      <c r="N384" s="45" t="s">
        <v>34</v>
      </c>
      <c r="O384" s="45" t="s">
        <v>35</v>
      </c>
      <c r="P384" s="45"/>
      <c r="Q384" s="47"/>
      <c r="R384" s="45" t="s">
        <v>454</v>
      </c>
      <c r="S384" s="45"/>
      <c r="T384" s="45"/>
      <c r="U384" s="45">
        <v>2027</v>
      </c>
      <c r="V384" s="49">
        <v>66839</v>
      </c>
      <c r="W384" s="45"/>
      <c r="X384" s="45"/>
      <c r="Y384" s="45"/>
      <c r="Z384" s="45"/>
      <c r="AA384" s="44"/>
      <c r="AB384" s="44" t="s">
        <v>639</v>
      </c>
      <c r="AC384" s="44"/>
      <c r="AD384" s="48" t="str">
        <f>IF(Tabela13[[#This Row],[ID_IPs_associados]]="","",IFERROR(TRIM(INDEX(_xlfn.TEXTSPLIT(Tabela13[[#This Row],[ID_IPs_associados]],"|"),1,1)),""))</f>
        <v/>
      </c>
      <c r="AE384" s="48" t="str">
        <f>IF(Tabela13[[#This Row],[ID_IPs_associados]]="","",IFERROR(TRIM(INDEX(_xlfn.TEXTSPLIT(Tabela13[[#This Row],[ID_IPs_associados]],"|"),1,2)),""))</f>
        <v/>
      </c>
      <c r="AF384" s="48" t="str">
        <f>IF(Tabela13[[#This Row],[ID_IPs_associados]]="","",IFERROR(TRIM(INDEX(_xlfn.TEXTSPLIT(Tabela13[[#This Row],[ID_IPs_associados]],"|"),1,3)),""))</f>
        <v/>
      </c>
      <c r="AG384" s="48" t="str">
        <f>IF(Tabela13[[#This Row],[ID_IPs_associados]]="","",IFERROR(TRIM(INDEX(_xlfn.TEXTSPLIT(Tabela13[[#This Row],[ID_IPs_associados]],"|"),1,4)),""))</f>
        <v/>
      </c>
      <c r="AH384" s="48" t="str">
        <f>IF(Tabela13[[#This Row],[ID_IPs_associados]]="","",IFERROR(TRIM(INDEX(_xlfn.TEXTSPLIT(Tabela13[[#This Row],[ID_IPs_associados]],"|"),1,5)),""))</f>
        <v/>
      </c>
    </row>
    <row r="385" spans="1:34" ht="37.5" hidden="1" x14ac:dyDescent="0.35">
      <c r="A385" s="43" t="s">
        <v>987</v>
      </c>
      <c r="B385" s="44" t="s">
        <v>988</v>
      </c>
      <c r="C385" s="45"/>
      <c r="D385" s="44"/>
      <c r="E385" s="45">
        <v>399</v>
      </c>
      <c r="F385" s="44" t="s">
        <v>996</v>
      </c>
      <c r="G385" s="45" t="s">
        <v>506</v>
      </c>
      <c r="H385" s="45">
        <v>2019</v>
      </c>
      <c r="I385" s="45">
        <v>2.8</v>
      </c>
      <c r="J385" s="45">
        <v>2030</v>
      </c>
      <c r="K385" s="45" t="s">
        <v>997</v>
      </c>
      <c r="L385" s="45" t="s">
        <v>51</v>
      </c>
      <c r="M385" s="45" t="s">
        <v>452</v>
      </c>
      <c r="N385" s="45" t="s">
        <v>34</v>
      </c>
      <c r="O385" s="45" t="s">
        <v>35</v>
      </c>
      <c r="P385" s="45"/>
      <c r="Q385" s="47"/>
      <c r="R385" s="45" t="s">
        <v>454</v>
      </c>
      <c r="S385" s="45"/>
      <c r="T385" s="45"/>
      <c r="U385" s="45">
        <v>2027</v>
      </c>
      <c r="V385" s="45" t="s">
        <v>997</v>
      </c>
      <c r="W385" s="45"/>
      <c r="X385" s="45"/>
      <c r="Y385" s="45"/>
      <c r="Z385" s="45"/>
      <c r="AA385" s="44"/>
      <c r="AB385" s="44" t="s">
        <v>154</v>
      </c>
      <c r="AC385" s="44"/>
      <c r="AD385" s="48" t="str">
        <f>IF(Tabela13[[#This Row],[ID_IPs_associados]]="","",IFERROR(TRIM(INDEX(_xlfn.TEXTSPLIT(Tabela13[[#This Row],[ID_IPs_associados]],"|"),1,1)),""))</f>
        <v/>
      </c>
      <c r="AE385" s="48" t="str">
        <f>IF(Tabela13[[#This Row],[ID_IPs_associados]]="","",IFERROR(TRIM(INDEX(_xlfn.TEXTSPLIT(Tabela13[[#This Row],[ID_IPs_associados]],"|"),1,2)),""))</f>
        <v/>
      </c>
      <c r="AF385" s="48" t="str">
        <f>IF(Tabela13[[#This Row],[ID_IPs_associados]]="","",IFERROR(TRIM(INDEX(_xlfn.TEXTSPLIT(Tabela13[[#This Row],[ID_IPs_associados]],"|"),1,3)),""))</f>
        <v/>
      </c>
      <c r="AG385" s="48" t="str">
        <f>IF(Tabela13[[#This Row],[ID_IPs_associados]]="","",IFERROR(TRIM(INDEX(_xlfn.TEXTSPLIT(Tabela13[[#This Row],[ID_IPs_associados]],"|"),1,4)),""))</f>
        <v/>
      </c>
      <c r="AH385" s="48" t="str">
        <f>IF(Tabela13[[#This Row],[ID_IPs_associados]]="","",IFERROR(TRIM(INDEX(_xlfn.TEXTSPLIT(Tabela13[[#This Row],[ID_IPs_associados]],"|"),1,5)),""))</f>
        <v/>
      </c>
    </row>
    <row r="386" spans="1:34" ht="37.5" hidden="1" x14ac:dyDescent="0.35">
      <c r="A386" s="43" t="s">
        <v>998</v>
      </c>
      <c r="B386" s="44" t="s">
        <v>999</v>
      </c>
      <c r="C386" s="45"/>
      <c r="D386" s="44"/>
      <c r="E386" s="45">
        <v>400</v>
      </c>
      <c r="F386" s="44" t="s">
        <v>1000</v>
      </c>
      <c r="G386" s="45" t="s">
        <v>41</v>
      </c>
      <c r="H386" s="45">
        <v>2021</v>
      </c>
      <c r="I386" s="45">
        <v>2.1</v>
      </c>
      <c r="J386" s="45">
        <v>2026</v>
      </c>
      <c r="K386" s="45">
        <v>5</v>
      </c>
      <c r="L386" s="45" t="s">
        <v>76</v>
      </c>
      <c r="M386" s="45" t="s">
        <v>44</v>
      </c>
      <c r="N386" s="45" t="s">
        <v>34</v>
      </c>
      <c r="O386" s="45" t="s">
        <v>35</v>
      </c>
      <c r="P386" s="45"/>
      <c r="Q386" s="44"/>
      <c r="R386" s="45" t="s">
        <v>77</v>
      </c>
      <c r="S386" s="45"/>
      <c r="T386" s="45"/>
      <c r="U386" s="45"/>
      <c r="V386" s="45"/>
      <c r="W386" s="45"/>
      <c r="X386" s="45"/>
      <c r="Y386" s="45"/>
      <c r="Z386" s="45"/>
      <c r="AA386" s="44" t="s">
        <v>1001</v>
      </c>
      <c r="AB386" s="44" t="s">
        <v>154</v>
      </c>
      <c r="AC386" s="48"/>
      <c r="AD386" s="48" t="str">
        <f>IF(Tabela13[[#This Row],[ID_IPs_associados]]="","",IFERROR(TRIM(INDEX(_xlfn.TEXTSPLIT(Tabela13[[#This Row],[ID_IPs_associados]],"|"),1,1)),""))</f>
        <v/>
      </c>
      <c r="AE386" s="48" t="str">
        <f>IF(Tabela13[[#This Row],[ID_IPs_associados]]="","",IFERROR(TRIM(INDEX(_xlfn.TEXTSPLIT(Tabela13[[#This Row],[ID_IPs_associados]],"|"),1,2)),""))</f>
        <v/>
      </c>
      <c r="AF386" s="48" t="str">
        <f>IF(Tabela13[[#This Row],[ID_IPs_associados]]="","",IFERROR(TRIM(INDEX(_xlfn.TEXTSPLIT(Tabela13[[#This Row],[ID_IPs_associados]],"|"),1,3)),""))</f>
        <v/>
      </c>
      <c r="AG386" s="48" t="str">
        <f>IF(Tabela13[[#This Row],[ID_IPs_associados]]="","",IFERROR(TRIM(INDEX(_xlfn.TEXTSPLIT(Tabela13[[#This Row],[ID_IPs_associados]],"|"),1,4)),""))</f>
        <v/>
      </c>
      <c r="AH386" s="48" t="str">
        <f>IF(Tabela13[[#This Row],[ID_IPs_associados]]="","",IFERROR(TRIM(INDEX(_xlfn.TEXTSPLIT(Tabela13[[#This Row],[ID_IPs_associados]],"|"),1,5)),""))</f>
        <v/>
      </c>
    </row>
    <row r="387" spans="1:34" ht="25" hidden="1" x14ac:dyDescent="0.35">
      <c r="A387" s="43" t="s">
        <v>456</v>
      </c>
      <c r="B387" s="44" t="s">
        <v>457</v>
      </c>
      <c r="C387" s="45"/>
      <c r="D387" s="44"/>
      <c r="E387" s="45">
        <v>401</v>
      </c>
      <c r="F387" s="44" t="s">
        <v>1002</v>
      </c>
      <c r="G387" s="45" t="s">
        <v>41</v>
      </c>
      <c r="H387" s="45">
        <v>2013</v>
      </c>
      <c r="I387" s="45" t="s">
        <v>126</v>
      </c>
      <c r="J387" s="45">
        <v>2030</v>
      </c>
      <c r="K387" s="45">
        <v>-30</v>
      </c>
      <c r="L387" s="45" t="s">
        <v>159</v>
      </c>
      <c r="M387" s="45" t="s">
        <v>112</v>
      </c>
      <c r="N387" s="45" t="s">
        <v>34</v>
      </c>
      <c r="O387" s="45" t="s">
        <v>35</v>
      </c>
      <c r="P387" s="45"/>
      <c r="Q387" s="47"/>
      <c r="R387" s="45" t="s">
        <v>112</v>
      </c>
      <c r="S387" s="45"/>
      <c r="T387" s="45"/>
      <c r="U387" s="45"/>
      <c r="V387" s="45"/>
      <c r="W387" s="45"/>
      <c r="X387" s="45"/>
      <c r="Y387" s="45"/>
      <c r="Z387" s="45"/>
      <c r="AA387" s="44"/>
      <c r="AB387" s="44"/>
      <c r="AC387" s="47"/>
      <c r="AD387" s="48" t="str">
        <f>IF(Tabela13[[#This Row],[ID_IPs_associados]]="","",IFERROR(TRIM(INDEX(_xlfn.TEXTSPLIT(Tabela13[[#This Row],[ID_IPs_associados]],"|"),1,1)),""))</f>
        <v/>
      </c>
      <c r="AE387" s="48" t="str">
        <f>IF(Tabela13[[#This Row],[ID_IPs_associados]]="","",IFERROR(TRIM(INDEX(_xlfn.TEXTSPLIT(Tabela13[[#This Row],[ID_IPs_associados]],"|"),1,2)),""))</f>
        <v/>
      </c>
      <c r="AF387" s="48" t="str">
        <f>IF(Tabela13[[#This Row],[ID_IPs_associados]]="","",IFERROR(TRIM(INDEX(_xlfn.TEXTSPLIT(Tabela13[[#This Row],[ID_IPs_associados]],"|"),1,3)),""))</f>
        <v/>
      </c>
      <c r="AG387" s="48" t="str">
        <f>IF(Tabela13[[#This Row],[ID_IPs_associados]]="","",IFERROR(TRIM(INDEX(_xlfn.TEXTSPLIT(Tabela13[[#This Row],[ID_IPs_associados]],"|"),1,4)),""))</f>
        <v/>
      </c>
      <c r="AH387" s="48" t="str">
        <f>IF(Tabela13[[#This Row],[ID_IPs_associados]]="","",IFERROR(TRIM(INDEX(_xlfn.TEXTSPLIT(Tabela13[[#This Row],[ID_IPs_associados]],"|"),1,5)),""))</f>
        <v/>
      </c>
    </row>
    <row r="388" spans="1:34" ht="25" hidden="1" x14ac:dyDescent="0.35">
      <c r="A388" s="43" t="s">
        <v>456</v>
      </c>
      <c r="B388" s="44" t="s">
        <v>457</v>
      </c>
      <c r="C388" s="45"/>
      <c r="D388" s="44"/>
      <c r="E388" s="45">
        <v>402</v>
      </c>
      <c r="F388" s="44" t="s">
        <v>1003</v>
      </c>
      <c r="G388" s="45" t="s">
        <v>41</v>
      </c>
      <c r="H388" s="45">
        <v>1990</v>
      </c>
      <c r="I388" s="45" t="s">
        <v>126</v>
      </c>
      <c r="J388" s="45">
        <v>2030</v>
      </c>
      <c r="K388" s="45">
        <v>-55</v>
      </c>
      <c r="L388" s="45" t="s">
        <v>159</v>
      </c>
      <c r="M388" s="45" t="s">
        <v>421</v>
      </c>
      <c r="N388" s="45" t="s">
        <v>273</v>
      </c>
      <c r="O388" s="45" t="s">
        <v>274</v>
      </c>
      <c r="P388" s="45"/>
      <c r="Q388" s="47" t="s">
        <v>1004</v>
      </c>
      <c r="R388" s="45" t="s">
        <v>422</v>
      </c>
      <c r="S388" s="47"/>
      <c r="T388" s="47"/>
      <c r="U388" s="45"/>
      <c r="V388" s="45"/>
      <c r="W388" s="45"/>
      <c r="X388" s="45"/>
      <c r="Y388" s="45"/>
      <c r="Z388" s="45"/>
      <c r="AA388" s="44"/>
      <c r="AB388" s="44"/>
      <c r="AC388" s="48"/>
      <c r="AD388" s="48" t="str">
        <f>IF(Tabela13[[#This Row],[ID_IPs_associados]]="","",IFERROR(TRIM(INDEX(_xlfn.TEXTSPLIT(Tabela13[[#This Row],[ID_IPs_associados]],"|"),1,1)),""))</f>
        <v/>
      </c>
      <c r="AE388" s="48" t="str">
        <f>IF(Tabela13[[#This Row],[ID_IPs_associados]]="","",IFERROR(TRIM(INDEX(_xlfn.TEXTSPLIT(Tabela13[[#This Row],[ID_IPs_associados]],"|"),1,2)),""))</f>
        <v/>
      </c>
      <c r="AF388" s="48" t="str">
        <f>IF(Tabela13[[#This Row],[ID_IPs_associados]]="","",IFERROR(TRIM(INDEX(_xlfn.TEXTSPLIT(Tabela13[[#This Row],[ID_IPs_associados]],"|"),1,3)),""))</f>
        <v/>
      </c>
      <c r="AG388" s="48" t="str">
        <f>IF(Tabela13[[#This Row],[ID_IPs_associados]]="","",IFERROR(TRIM(INDEX(_xlfn.TEXTSPLIT(Tabela13[[#This Row],[ID_IPs_associados]],"|"),1,4)),""))</f>
        <v/>
      </c>
      <c r="AH388" s="48" t="str">
        <f>IF(Tabela13[[#This Row],[ID_IPs_associados]]="","",IFERROR(TRIM(INDEX(_xlfn.TEXTSPLIT(Tabela13[[#This Row],[ID_IPs_associados]],"|"),1,5)),""))</f>
        <v/>
      </c>
    </row>
    <row r="389" spans="1:34" ht="87.5" hidden="1" x14ac:dyDescent="0.35">
      <c r="A389" s="43" t="s">
        <v>456</v>
      </c>
      <c r="B389" s="44" t="s">
        <v>457</v>
      </c>
      <c r="C389" s="45" t="s">
        <v>1005</v>
      </c>
      <c r="D389" s="44" t="s">
        <v>1006</v>
      </c>
      <c r="E389" s="45">
        <v>403</v>
      </c>
      <c r="F389" s="44" t="s">
        <v>1007</v>
      </c>
      <c r="G389" s="45" t="s">
        <v>41</v>
      </c>
      <c r="H389" s="45">
        <v>2021</v>
      </c>
      <c r="I389" s="45">
        <v>17.600000000000001</v>
      </c>
      <c r="J389" s="45">
        <v>2030</v>
      </c>
      <c r="K389" s="56">
        <v>14.1</v>
      </c>
      <c r="L389" s="45" t="s">
        <v>159</v>
      </c>
      <c r="M389" s="45" t="s">
        <v>401</v>
      </c>
      <c r="N389" s="45" t="s">
        <v>34</v>
      </c>
      <c r="O389" s="45" t="s">
        <v>106</v>
      </c>
      <c r="P389" s="45">
        <v>389</v>
      </c>
      <c r="Q389" s="47"/>
      <c r="R389" s="45" t="s">
        <v>1008</v>
      </c>
      <c r="S389" s="45"/>
      <c r="T389" s="45" t="s">
        <v>475</v>
      </c>
      <c r="U389" s="45"/>
      <c r="V389" s="45"/>
      <c r="W389" s="45"/>
      <c r="X389" s="45"/>
      <c r="Y389" s="45"/>
      <c r="Z389" s="45"/>
      <c r="AA389" s="44" t="s">
        <v>1009</v>
      </c>
      <c r="AB389" s="44" t="s">
        <v>490</v>
      </c>
      <c r="AC389" s="47"/>
      <c r="AD389" s="48" t="str">
        <f>IF(Tabela13[[#This Row],[ID_IPs_associados]]="","",IFERROR(TRIM(INDEX(_xlfn.TEXTSPLIT(Tabela13[[#This Row],[ID_IPs_associados]],"|"),1,1)),""))</f>
        <v>IP140291</v>
      </c>
      <c r="AE389" s="48" t="str">
        <f>IF(Tabela13[[#This Row],[ID_IPs_associados]]="","",IFERROR(TRIM(INDEX(_xlfn.TEXTSPLIT(Tabela13[[#This Row],[ID_IPs_associados]],"|"),1,2)),""))</f>
        <v>IP010040</v>
      </c>
      <c r="AF389" s="48" t="str">
        <f>IF(Tabela13[[#This Row],[ID_IPs_associados]]="","",IFERROR(TRIM(INDEX(_xlfn.TEXTSPLIT(Tabela13[[#This Row],[ID_IPs_associados]],"|"),1,3)),""))</f>
        <v/>
      </c>
      <c r="AG389" s="48" t="str">
        <f>IF(Tabela13[[#This Row],[ID_IPs_associados]]="","",IFERROR(TRIM(INDEX(_xlfn.TEXTSPLIT(Tabela13[[#This Row],[ID_IPs_associados]],"|"),1,4)),""))</f>
        <v/>
      </c>
      <c r="AH389" s="48" t="str">
        <f>IF(Tabela13[[#This Row],[ID_IPs_associados]]="","",IFERROR(TRIM(INDEX(_xlfn.TEXTSPLIT(Tabela13[[#This Row],[ID_IPs_associados]],"|"),1,5)),""))</f>
        <v/>
      </c>
    </row>
    <row r="390" spans="1:34" ht="37.5" hidden="1" x14ac:dyDescent="0.35">
      <c r="A390" s="43" t="s">
        <v>456</v>
      </c>
      <c r="B390" s="44" t="s">
        <v>457</v>
      </c>
      <c r="C390" s="45"/>
      <c r="D390" s="44"/>
      <c r="E390" s="45">
        <v>404</v>
      </c>
      <c r="F390" s="44" t="s">
        <v>1010</v>
      </c>
      <c r="G390" s="45" t="s">
        <v>41</v>
      </c>
      <c r="H390" s="45">
        <v>2013</v>
      </c>
      <c r="I390" s="45" t="s">
        <v>126</v>
      </c>
      <c r="J390" s="45">
        <v>2030</v>
      </c>
      <c r="K390" s="49">
        <v>42.5</v>
      </c>
      <c r="L390" s="45" t="s">
        <v>82</v>
      </c>
      <c r="M390" s="45" t="s">
        <v>83</v>
      </c>
      <c r="N390" s="45" t="s">
        <v>273</v>
      </c>
      <c r="O390" s="45" t="s">
        <v>274</v>
      </c>
      <c r="P390" s="45"/>
      <c r="Q390" s="47" t="s">
        <v>621</v>
      </c>
      <c r="R390" s="45" t="s">
        <v>376</v>
      </c>
      <c r="S390" s="47"/>
      <c r="T390" s="47"/>
      <c r="U390" s="45"/>
      <c r="V390" s="45"/>
      <c r="W390" s="45"/>
      <c r="X390" s="45"/>
      <c r="Y390" s="45"/>
      <c r="Z390" s="45"/>
      <c r="AA390" s="44" t="s">
        <v>126</v>
      </c>
      <c r="AB390" s="44"/>
      <c r="AC390" s="48"/>
      <c r="AD390" s="48" t="str">
        <f>IF(Tabela13[[#This Row],[ID_IPs_associados]]="","",IFERROR(TRIM(INDEX(_xlfn.TEXTSPLIT(Tabela13[[#This Row],[ID_IPs_associados]],"|"),1,1)),""))</f>
        <v/>
      </c>
      <c r="AE390" s="48" t="str">
        <f>IF(Tabela13[[#This Row],[ID_IPs_associados]]="","",IFERROR(TRIM(INDEX(_xlfn.TEXTSPLIT(Tabela13[[#This Row],[ID_IPs_associados]],"|"),1,2)),""))</f>
        <v/>
      </c>
      <c r="AF390" s="48" t="str">
        <f>IF(Tabela13[[#This Row],[ID_IPs_associados]]="","",IFERROR(TRIM(INDEX(_xlfn.TEXTSPLIT(Tabela13[[#This Row],[ID_IPs_associados]],"|"),1,3)),""))</f>
        <v/>
      </c>
      <c r="AG390" s="48" t="str">
        <f>IF(Tabela13[[#This Row],[ID_IPs_associados]]="","",IFERROR(TRIM(INDEX(_xlfn.TEXTSPLIT(Tabela13[[#This Row],[ID_IPs_associados]],"|"),1,4)),""))</f>
        <v/>
      </c>
      <c r="AH390" s="48" t="str">
        <f>IF(Tabela13[[#This Row],[ID_IPs_associados]]="","",IFERROR(TRIM(INDEX(_xlfn.TEXTSPLIT(Tabela13[[#This Row],[ID_IPs_associados]],"|"),1,5)),""))</f>
        <v/>
      </c>
    </row>
    <row r="391" spans="1:34" ht="37.5" hidden="1" x14ac:dyDescent="0.35">
      <c r="A391" s="43" t="s">
        <v>456</v>
      </c>
      <c r="B391" s="44" t="s">
        <v>457</v>
      </c>
      <c r="C391" s="45"/>
      <c r="D391" s="44"/>
      <c r="E391" s="45">
        <v>405</v>
      </c>
      <c r="F391" s="44" t="s">
        <v>1011</v>
      </c>
      <c r="G391" s="45" t="s">
        <v>41</v>
      </c>
      <c r="H391" s="45">
        <v>2005</v>
      </c>
      <c r="I391" s="45" t="s">
        <v>126</v>
      </c>
      <c r="J391" s="45">
        <v>2030</v>
      </c>
      <c r="K391" s="49">
        <v>23</v>
      </c>
      <c r="L391" s="45" t="s">
        <v>82</v>
      </c>
      <c r="M391" s="45" t="s">
        <v>83</v>
      </c>
      <c r="N391" s="45" t="s">
        <v>273</v>
      </c>
      <c r="O391" s="45" t="s">
        <v>274</v>
      </c>
      <c r="P391" s="45"/>
      <c r="Q391" s="47" t="s">
        <v>630</v>
      </c>
      <c r="R391" s="45" t="s">
        <v>376</v>
      </c>
      <c r="S391" s="47"/>
      <c r="T391" s="47"/>
      <c r="U391" s="45"/>
      <c r="V391" s="45"/>
      <c r="W391" s="45"/>
      <c r="X391" s="45"/>
      <c r="Y391" s="45"/>
      <c r="Z391" s="45"/>
      <c r="AA391" s="44" t="s">
        <v>126</v>
      </c>
      <c r="AB391" s="44"/>
      <c r="AC391" s="48"/>
      <c r="AD391" s="48" t="str">
        <f>IF(Tabela13[[#This Row],[ID_IPs_associados]]="","",IFERROR(TRIM(INDEX(_xlfn.TEXTSPLIT(Tabela13[[#This Row],[ID_IPs_associados]],"|"),1,1)),""))</f>
        <v/>
      </c>
      <c r="AE391" s="48" t="str">
        <f>IF(Tabela13[[#This Row],[ID_IPs_associados]]="","",IFERROR(TRIM(INDEX(_xlfn.TEXTSPLIT(Tabela13[[#This Row],[ID_IPs_associados]],"|"),1,2)),""))</f>
        <v/>
      </c>
      <c r="AF391" s="48" t="str">
        <f>IF(Tabela13[[#This Row],[ID_IPs_associados]]="","",IFERROR(TRIM(INDEX(_xlfn.TEXTSPLIT(Tabela13[[#This Row],[ID_IPs_associados]],"|"),1,3)),""))</f>
        <v/>
      </c>
      <c r="AG391" s="48" t="str">
        <f>IF(Tabela13[[#This Row],[ID_IPs_associados]]="","",IFERROR(TRIM(INDEX(_xlfn.TEXTSPLIT(Tabela13[[#This Row],[ID_IPs_associados]],"|"),1,4)),""))</f>
        <v/>
      </c>
      <c r="AH391" s="48" t="str">
        <f>IF(Tabela13[[#This Row],[ID_IPs_associados]]="","",IFERROR(TRIM(INDEX(_xlfn.TEXTSPLIT(Tabela13[[#This Row],[ID_IPs_associados]],"|"),1,5)),""))</f>
        <v/>
      </c>
    </row>
    <row r="392" spans="1:34" ht="37.5" hidden="1" x14ac:dyDescent="0.35">
      <c r="A392" s="43" t="s">
        <v>1012</v>
      </c>
      <c r="B392" s="44" t="s">
        <v>1013</v>
      </c>
      <c r="C392" s="45"/>
      <c r="D392" s="44"/>
      <c r="E392" s="45">
        <v>406</v>
      </c>
      <c r="F392" s="44" t="s">
        <v>1014</v>
      </c>
      <c r="G392" s="45" t="s">
        <v>1015</v>
      </c>
      <c r="H392" s="45">
        <v>2015</v>
      </c>
      <c r="I392" s="45">
        <v>9.8000000000000007</v>
      </c>
      <c r="J392" s="45">
        <v>2020</v>
      </c>
      <c r="K392" s="110">
        <v>30000</v>
      </c>
      <c r="L392" s="45" t="s">
        <v>32</v>
      </c>
      <c r="M392" s="45" t="s">
        <v>188</v>
      </c>
      <c r="N392" s="45" t="s">
        <v>345</v>
      </c>
      <c r="O392" s="45" t="s">
        <v>274</v>
      </c>
      <c r="P392" s="45"/>
      <c r="Q392" s="44" t="s">
        <v>346</v>
      </c>
      <c r="R392" s="45"/>
      <c r="S392" s="47"/>
      <c r="T392" s="47"/>
      <c r="U392" s="45"/>
      <c r="V392" s="45"/>
      <c r="W392" s="45"/>
      <c r="X392" s="45"/>
      <c r="Y392" s="45"/>
      <c r="Z392" s="45"/>
      <c r="AA392" s="44"/>
      <c r="AB392" s="44"/>
      <c r="AC392" s="48"/>
      <c r="AD392" s="48" t="str">
        <f>IF(Tabela13[[#This Row],[ID_IPs_associados]]="","",IFERROR(TRIM(INDEX(_xlfn.TEXTSPLIT(Tabela13[[#This Row],[ID_IPs_associados]],"|"),1,1)),""))</f>
        <v/>
      </c>
      <c r="AE392" s="48" t="str">
        <f>IF(Tabela13[[#This Row],[ID_IPs_associados]]="","",IFERROR(TRIM(INDEX(_xlfn.TEXTSPLIT(Tabela13[[#This Row],[ID_IPs_associados]],"|"),1,2)),""))</f>
        <v/>
      </c>
      <c r="AF392" s="48" t="str">
        <f>IF(Tabela13[[#This Row],[ID_IPs_associados]]="","",IFERROR(TRIM(INDEX(_xlfn.TEXTSPLIT(Tabela13[[#This Row],[ID_IPs_associados]],"|"),1,3)),""))</f>
        <v/>
      </c>
      <c r="AG392" s="48" t="str">
        <f>IF(Tabela13[[#This Row],[ID_IPs_associados]]="","",IFERROR(TRIM(INDEX(_xlfn.TEXTSPLIT(Tabela13[[#This Row],[ID_IPs_associados]],"|"),1,4)),""))</f>
        <v/>
      </c>
      <c r="AH392" s="48" t="str">
        <f>IF(Tabela13[[#This Row],[ID_IPs_associados]]="","",IFERROR(TRIM(INDEX(_xlfn.TEXTSPLIT(Tabela13[[#This Row],[ID_IPs_associados]],"|"),1,5)),""))</f>
        <v/>
      </c>
    </row>
    <row r="393" spans="1:34" ht="37.5" hidden="1" x14ac:dyDescent="0.35">
      <c r="A393" s="43" t="s">
        <v>1012</v>
      </c>
      <c r="B393" s="44" t="s">
        <v>1013</v>
      </c>
      <c r="C393" s="45"/>
      <c r="D393" s="44"/>
      <c r="E393" s="45">
        <v>407</v>
      </c>
      <c r="F393" s="44" t="s">
        <v>1016</v>
      </c>
      <c r="G393" s="45" t="s">
        <v>101</v>
      </c>
      <c r="H393" s="45">
        <v>2015</v>
      </c>
      <c r="I393" s="110">
        <v>58708</v>
      </c>
      <c r="J393" s="45">
        <v>2020</v>
      </c>
      <c r="K393" s="110">
        <v>88708</v>
      </c>
      <c r="L393" s="45" t="s">
        <v>32</v>
      </c>
      <c r="M393" s="45" t="s">
        <v>188</v>
      </c>
      <c r="N393" s="45" t="s">
        <v>345</v>
      </c>
      <c r="O393" s="45" t="s">
        <v>274</v>
      </c>
      <c r="P393" s="45"/>
      <c r="Q393" s="44" t="s">
        <v>346</v>
      </c>
      <c r="R393" s="45"/>
      <c r="S393" s="47"/>
      <c r="T393" s="47"/>
      <c r="U393" s="45"/>
      <c r="V393" s="45"/>
      <c r="W393" s="45"/>
      <c r="X393" s="45"/>
      <c r="Y393" s="45"/>
      <c r="Z393" s="45"/>
      <c r="AA393" s="44"/>
      <c r="AB393" s="44"/>
      <c r="AC393" s="48"/>
      <c r="AD393" s="48" t="str">
        <f>IF(Tabela13[[#This Row],[ID_IPs_associados]]="","",IFERROR(TRIM(INDEX(_xlfn.TEXTSPLIT(Tabela13[[#This Row],[ID_IPs_associados]],"|"),1,1)),""))</f>
        <v/>
      </c>
      <c r="AE393" s="48" t="str">
        <f>IF(Tabela13[[#This Row],[ID_IPs_associados]]="","",IFERROR(TRIM(INDEX(_xlfn.TEXTSPLIT(Tabela13[[#This Row],[ID_IPs_associados]],"|"),1,2)),""))</f>
        <v/>
      </c>
      <c r="AF393" s="48" t="str">
        <f>IF(Tabela13[[#This Row],[ID_IPs_associados]]="","",IFERROR(TRIM(INDEX(_xlfn.TEXTSPLIT(Tabela13[[#This Row],[ID_IPs_associados]],"|"),1,3)),""))</f>
        <v/>
      </c>
      <c r="AG393" s="48" t="str">
        <f>IF(Tabela13[[#This Row],[ID_IPs_associados]]="","",IFERROR(TRIM(INDEX(_xlfn.TEXTSPLIT(Tabela13[[#This Row],[ID_IPs_associados]],"|"),1,4)),""))</f>
        <v/>
      </c>
      <c r="AH393" s="48" t="str">
        <f>IF(Tabela13[[#This Row],[ID_IPs_associados]]="","",IFERROR(TRIM(INDEX(_xlfn.TEXTSPLIT(Tabela13[[#This Row],[ID_IPs_associados]],"|"),1,5)),""))</f>
        <v/>
      </c>
    </row>
    <row r="394" spans="1:34" ht="25" hidden="1" x14ac:dyDescent="0.35">
      <c r="A394" s="43" t="s">
        <v>1012</v>
      </c>
      <c r="B394" s="44" t="s">
        <v>1013</v>
      </c>
      <c r="C394" s="45"/>
      <c r="D394" s="44"/>
      <c r="E394" s="45">
        <v>408</v>
      </c>
      <c r="F394" s="44" t="s">
        <v>1017</v>
      </c>
      <c r="G394" s="45" t="s">
        <v>41</v>
      </c>
      <c r="H394" s="45">
        <v>2014</v>
      </c>
      <c r="I394" s="45">
        <v>4.5</v>
      </c>
      <c r="J394" s="45">
        <v>2020</v>
      </c>
      <c r="K394" s="45">
        <v>4.2750000000000004</v>
      </c>
      <c r="L394" s="45" t="s">
        <v>32</v>
      </c>
      <c r="M394" s="45" t="s">
        <v>188</v>
      </c>
      <c r="N394" s="45" t="s">
        <v>345</v>
      </c>
      <c r="O394" s="45" t="s">
        <v>274</v>
      </c>
      <c r="P394" s="45"/>
      <c r="Q394" s="44" t="s">
        <v>346</v>
      </c>
      <c r="R394" s="45"/>
      <c r="S394" s="47"/>
      <c r="T394" s="47"/>
      <c r="U394" s="45"/>
      <c r="V394" s="45"/>
      <c r="W394" s="45"/>
      <c r="X394" s="45"/>
      <c r="Y394" s="45"/>
      <c r="Z394" s="45"/>
      <c r="AA394" s="44"/>
      <c r="AB394" s="44"/>
      <c r="AC394" s="48"/>
      <c r="AD394" s="48" t="str">
        <f>IF(Tabela13[[#This Row],[ID_IPs_associados]]="","",IFERROR(TRIM(INDEX(_xlfn.TEXTSPLIT(Tabela13[[#This Row],[ID_IPs_associados]],"|"),1,1)),""))</f>
        <v/>
      </c>
      <c r="AE394" s="48" t="str">
        <f>IF(Tabela13[[#This Row],[ID_IPs_associados]]="","",IFERROR(TRIM(INDEX(_xlfn.TEXTSPLIT(Tabela13[[#This Row],[ID_IPs_associados]],"|"),1,2)),""))</f>
        <v/>
      </c>
      <c r="AF394" s="48" t="str">
        <f>IF(Tabela13[[#This Row],[ID_IPs_associados]]="","",IFERROR(TRIM(INDEX(_xlfn.TEXTSPLIT(Tabela13[[#This Row],[ID_IPs_associados]],"|"),1,3)),""))</f>
        <v/>
      </c>
      <c r="AG394" s="48" t="str">
        <f>IF(Tabela13[[#This Row],[ID_IPs_associados]]="","",IFERROR(TRIM(INDEX(_xlfn.TEXTSPLIT(Tabela13[[#This Row],[ID_IPs_associados]],"|"),1,4)),""))</f>
        <v/>
      </c>
      <c r="AH394" s="48" t="str">
        <f>IF(Tabela13[[#This Row],[ID_IPs_associados]]="","",IFERROR(TRIM(INDEX(_xlfn.TEXTSPLIT(Tabela13[[#This Row],[ID_IPs_associados]],"|"),1,5)),""))</f>
        <v/>
      </c>
    </row>
    <row r="395" spans="1:34" ht="25" hidden="1" x14ac:dyDescent="0.35">
      <c r="A395" s="43" t="s">
        <v>1018</v>
      </c>
      <c r="B395" s="44" t="s">
        <v>1019</v>
      </c>
      <c r="C395" s="45"/>
      <c r="D395" s="44"/>
      <c r="E395" s="45">
        <v>409</v>
      </c>
      <c r="F395" s="44" t="s">
        <v>1020</v>
      </c>
      <c r="G395" s="45" t="s">
        <v>41</v>
      </c>
      <c r="H395" s="45">
        <v>2015</v>
      </c>
      <c r="I395" s="45">
        <v>54</v>
      </c>
      <c r="J395" s="45">
        <v>2025</v>
      </c>
      <c r="K395" s="45">
        <v>80</v>
      </c>
      <c r="L395" s="45" t="s">
        <v>32</v>
      </c>
      <c r="M395" s="45" t="s">
        <v>188</v>
      </c>
      <c r="N395" s="45" t="s">
        <v>34</v>
      </c>
      <c r="O395" s="45" t="s">
        <v>35</v>
      </c>
      <c r="P395" s="45"/>
      <c r="Q395" s="47"/>
      <c r="R395" s="45" t="s">
        <v>220</v>
      </c>
      <c r="S395" s="45"/>
      <c r="T395" s="45"/>
      <c r="U395" s="45"/>
      <c r="V395" s="45"/>
      <c r="W395" s="45"/>
      <c r="X395" s="45"/>
      <c r="Y395" s="45"/>
      <c r="Z395" s="45"/>
      <c r="AA395" s="44"/>
      <c r="AB395" s="44"/>
      <c r="AC395" s="48"/>
      <c r="AD395" s="48" t="str">
        <f>IF(Tabela13[[#This Row],[ID_IPs_associados]]="","",IFERROR(TRIM(INDEX(_xlfn.TEXTSPLIT(Tabela13[[#This Row],[ID_IPs_associados]],"|"),1,1)),""))</f>
        <v/>
      </c>
      <c r="AE395" s="48" t="str">
        <f>IF(Tabela13[[#This Row],[ID_IPs_associados]]="","",IFERROR(TRIM(INDEX(_xlfn.TEXTSPLIT(Tabela13[[#This Row],[ID_IPs_associados]],"|"),1,2)),""))</f>
        <v/>
      </c>
      <c r="AF395" s="48" t="str">
        <f>IF(Tabela13[[#This Row],[ID_IPs_associados]]="","",IFERROR(TRIM(INDEX(_xlfn.TEXTSPLIT(Tabela13[[#This Row],[ID_IPs_associados]],"|"),1,3)),""))</f>
        <v/>
      </c>
      <c r="AG395" s="48" t="str">
        <f>IF(Tabela13[[#This Row],[ID_IPs_associados]]="","",IFERROR(TRIM(INDEX(_xlfn.TEXTSPLIT(Tabela13[[#This Row],[ID_IPs_associados]],"|"),1,4)),""))</f>
        <v/>
      </c>
      <c r="AH395" s="48" t="str">
        <f>IF(Tabela13[[#This Row],[ID_IPs_associados]]="","",IFERROR(TRIM(INDEX(_xlfn.TEXTSPLIT(Tabela13[[#This Row],[ID_IPs_associados]],"|"),1,5)),""))</f>
        <v/>
      </c>
    </row>
    <row r="396" spans="1:34" ht="25" hidden="1" x14ac:dyDescent="0.35">
      <c r="A396" s="43" t="s">
        <v>1018</v>
      </c>
      <c r="B396" s="44" t="s">
        <v>1019</v>
      </c>
      <c r="C396" s="45"/>
      <c r="D396" s="44"/>
      <c r="E396" s="45">
        <v>410</v>
      </c>
      <c r="F396" s="44" t="s">
        <v>1021</v>
      </c>
      <c r="G396" s="45" t="s">
        <v>101</v>
      </c>
      <c r="H396" s="45">
        <v>2015</v>
      </c>
      <c r="I396" s="45">
        <v>1.18</v>
      </c>
      <c r="J396" s="45">
        <v>2025</v>
      </c>
      <c r="K396" s="46">
        <v>1.1499999999999999</v>
      </c>
      <c r="L396" s="45" t="s">
        <v>32</v>
      </c>
      <c r="M396" s="45" t="s">
        <v>188</v>
      </c>
      <c r="N396" s="45" t="s">
        <v>34</v>
      </c>
      <c r="O396" s="45" t="s">
        <v>35</v>
      </c>
      <c r="P396" s="45"/>
      <c r="Q396" s="47"/>
      <c r="R396" s="45" t="s">
        <v>220</v>
      </c>
      <c r="S396" s="45"/>
      <c r="T396" s="45"/>
      <c r="U396" s="45"/>
      <c r="V396" s="45"/>
      <c r="W396" s="45"/>
      <c r="X396" s="45"/>
      <c r="Y396" s="45"/>
      <c r="Z396" s="45"/>
      <c r="AA396" s="44"/>
      <c r="AB396" s="44"/>
      <c r="AC396" s="48"/>
      <c r="AD396" s="48" t="str">
        <f>IF(Tabela13[[#This Row],[ID_IPs_associados]]="","",IFERROR(TRIM(INDEX(_xlfn.TEXTSPLIT(Tabela13[[#This Row],[ID_IPs_associados]],"|"),1,1)),""))</f>
        <v/>
      </c>
      <c r="AE396" s="48" t="str">
        <f>IF(Tabela13[[#This Row],[ID_IPs_associados]]="","",IFERROR(TRIM(INDEX(_xlfn.TEXTSPLIT(Tabela13[[#This Row],[ID_IPs_associados]],"|"),1,2)),""))</f>
        <v/>
      </c>
      <c r="AF396" s="48" t="str">
        <f>IF(Tabela13[[#This Row],[ID_IPs_associados]]="","",IFERROR(TRIM(INDEX(_xlfn.TEXTSPLIT(Tabela13[[#This Row],[ID_IPs_associados]],"|"),1,3)),""))</f>
        <v/>
      </c>
      <c r="AG396" s="48" t="str">
        <f>IF(Tabela13[[#This Row],[ID_IPs_associados]]="","",IFERROR(TRIM(INDEX(_xlfn.TEXTSPLIT(Tabela13[[#This Row],[ID_IPs_associados]],"|"),1,4)),""))</f>
        <v/>
      </c>
      <c r="AH396" s="48" t="str">
        <f>IF(Tabela13[[#This Row],[ID_IPs_associados]]="","",IFERROR(TRIM(INDEX(_xlfn.TEXTSPLIT(Tabela13[[#This Row],[ID_IPs_associados]],"|"),1,5)),""))</f>
        <v/>
      </c>
    </row>
    <row r="397" spans="1:34" ht="25" hidden="1" x14ac:dyDescent="0.35">
      <c r="A397" s="43" t="s">
        <v>1018</v>
      </c>
      <c r="B397" s="44" t="s">
        <v>1019</v>
      </c>
      <c r="C397" s="45"/>
      <c r="D397" s="44"/>
      <c r="E397" s="45">
        <v>411</v>
      </c>
      <c r="F397" s="44" t="s">
        <v>1022</v>
      </c>
      <c r="G397" s="45" t="s">
        <v>41</v>
      </c>
      <c r="H397" s="45">
        <v>2015</v>
      </c>
      <c r="I397" s="45">
        <v>32.299999999999997</v>
      </c>
      <c r="J397" s="45">
        <v>2025</v>
      </c>
      <c r="K397" s="45">
        <v>40</v>
      </c>
      <c r="L397" s="45" t="s">
        <v>32</v>
      </c>
      <c r="M397" s="45" t="s">
        <v>188</v>
      </c>
      <c r="N397" s="45" t="s">
        <v>34</v>
      </c>
      <c r="O397" s="45" t="s">
        <v>35</v>
      </c>
      <c r="P397" s="45"/>
      <c r="Q397" s="47"/>
      <c r="R397" s="45" t="s">
        <v>220</v>
      </c>
      <c r="S397" s="45"/>
      <c r="T397" s="45"/>
      <c r="U397" s="45"/>
      <c r="V397" s="45"/>
      <c r="W397" s="45"/>
      <c r="X397" s="45"/>
      <c r="Y397" s="45"/>
      <c r="Z397" s="45"/>
      <c r="AA397" s="44"/>
      <c r="AB397" s="44"/>
      <c r="AC397" s="48"/>
      <c r="AD397" s="48" t="str">
        <f>IF(Tabela13[[#This Row],[ID_IPs_associados]]="","",IFERROR(TRIM(INDEX(_xlfn.TEXTSPLIT(Tabela13[[#This Row],[ID_IPs_associados]],"|"),1,1)),""))</f>
        <v/>
      </c>
      <c r="AE397" s="48" t="str">
        <f>IF(Tabela13[[#This Row],[ID_IPs_associados]]="","",IFERROR(TRIM(INDEX(_xlfn.TEXTSPLIT(Tabela13[[#This Row],[ID_IPs_associados]],"|"),1,2)),""))</f>
        <v/>
      </c>
      <c r="AF397" s="48" t="str">
        <f>IF(Tabela13[[#This Row],[ID_IPs_associados]]="","",IFERROR(TRIM(INDEX(_xlfn.TEXTSPLIT(Tabela13[[#This Row],[ID_IPs_associados]],"|"),1,3)),""))</f>
        <v/>
      </c>
      <c r="AG397" s="48" t="str">
        <f>IF(Tabela13[[#This Row],[ID_IPs_associados]]="","",IFERROR(TRIM(INDEX(_xlfn.TEXTSPLIT(Tabela13[[#This Row],[ID_IPs_associados]],"|"),1,4)),""))</f>
        <v/>
      </c>
      <c r="AH397" s="48" t="str">
        <f>IF(Tabela13[[#This Row],[ID_IPs_associados]]="","",IFERROR(TRIM(INDEX(_xlfn.TEXTSPLIT(Tabela13[[#This Row],[ID_IPs_associados]],"|"),1,5)),""))</f>
        <v/>
      </c>
    </row>
    <row r="398" spans="1:34" ht="37.5" hidden="1" x14ac:dyDescent="0.35">
      <c r="A398" s="43" t="s">
        <v>1018</v>
      </c>
      <c r="B398" s="44" t="s">
        <v>1019</v>
      </c>
      <c r="C398" s="45"/>
      <c r="D398" s="44"/>
      <c r="E398" s="45">
        <v>412</v>
      </c>
      <c r="F398" s="44" t="s">
        <v>1023</v>
      </c>
      <c r="G398" s="45" t="s">
        <v>41</v>
      </c>
      <c r="H398" s="45">
        <v>2018</v>
      </c>
      <c r="I398" s="45">
        <v>60</v>
      </c>
      <c r="J398" s="45">
        <v>2025</v>
      </c>
      <c r="K398" s="45">
        <v>62</v>
      </c>
      <c r="L398" s="45" t="s">
        <v>32</v>
      </c>
      <c r="M398" s="45" t="s">
        <v>188</v>
      </c>
      <c r="N398" s="45" t="s">
        <v>34</v>
      </c>
      <c r="O398" s="45" t="s">
        <v>35</v>
      </c>
      <c r="P398" s="45"/>
      <c r="Q398" s="47"/>
      <c r="R398" s="45" t="s">
        <v>220</v>
      </c>
      <c r="S398" s="45"/>
      <c r="T398" s="45"/>
      <c r="U398" s="45"/>
      <c r="V398" s="45"/>
      <c r="W398" s="45"/>
      <c r="X398" s="45"/>
      <c r="Y398" s="45"/>
      <c r="Z398" s="45"/>
      <c r="AC398" s="48"/>
      <c r="AD398" s="48" t="str">
        <f>IF(Tabela13[[#This Row],[ID_IPs_associados]]="","",IFERROR(TRIM(INDEX(_xlfn.TEXTSPLIT(Tabela13[[#This Row],[ID_IPs_associados]],"|"),1,1)),""))</f>
        <v/>
      </c>
      <c r="AE398" s="48" t="str">
        <f>IF(Tabela13[[#This Row],[ID_IPs_associados]]="","",IFERROR(TRIM(INDEX(_xlfn.TEXTSPLIT(Tabela13[[#This Row],[ID_IPs_associados]],"|"),1,2)),""))</f>
        <v/>
      </c>
      <c r="AF398" s="48" t="str">
        <f>IF(Tabela13[[#This Row],[ID_IPs_associados]]="","",IFERROR(TRIM(INDEX(_xlfn.TEXTSPLIT(Tabela13[[#This Row],[ID_IPs_associados]],"|"),1,3)),""))</f>
        <v/>
      </c>
      <c r="AG398" s="48" t="str">
        <f>IF(Tabela13[[#This Row],[ID_IPs_associados]]="","",IFERROR(TRIM(INDEX(_xlfn.TEXTSPLIT(Tabela13[[#This Row],[ID_IPs_associados]],"|"),1,4)),""))</f>
        <v/>
      </c>
      <c r="AH398" s="48" t="str">
        <f>IF(Tabela13[[#This Row],[ID_IPs_associados]]="","",IFERROR(TRIM(INDEX(_xlfn.TEXTSPLIT(Tabela13[[#This Row],[ID_IPs_associados]],"|"),1,5)),""))</f>
        <v/>
      </c>
    </row>
    <row r="399" spans="1:34" ht="212.5" hidden="1" x14ac:dyDescent="0.35">
      <c r="A399" s="43" t="s">
        <v>787</v>
      </c>
      <c r="B399" s="44" t="s">
        <v>788</v>
      </c>
      <c r="C399" s="45" t="s">
        <v>1024</v>
      </c>
      <c r="D399" s="44" t="s">
        <v>1025</v>
      </c>
      <c r="E399" s="45">
        <v>413</v>
      </c>
      <c r="F399" s="44" t="s">
        <v>1026</v>
      </c>
      <c r="G399" s="45" t="s">
        <v>715</v>
      </c>
      <c r="H399" s="45">
        <v>2005</v>
      </c>
      <c r="I399" s="110">
        <f>85989.65</f>
        <v>85989.65</v>
      </c>
      <c r="J399" s="45">
        <v>2050</v>
      </c>
      <c r="K399" s="110">
        <f>(I399*(1+(-90%)))</f>
        <v>8598.9649999999983</v>
      </c>
      <c r="L399" s="45" t="s">
        <v>159</v>
      </c>
      <c r="M399" s="45" t="s">
        <v>421</v>
      </c>
      <c r="N399" s="45" t="s">
        <v>34</v>
      </c>
      <c r="O399" s="45" t="s">
        <v>106</v>
      </c>
      <c r="P399" s="45">
        <v>402</v>
      </c>
      <c r="Q399" s="47" t="s">
        <v>1257</v>
      </c>
      <c r="R399" s="45" t="s">
        <v>422</v>
      </c>
      <c r="S399" s="45"/>
      <c r="T399" s="45"/>
      <c r="U399" s="45">
        <v>2030</v>
      </c>
      <c r="V399" s="56">
        <v>38920.5</v>
      </c>
      <c r="W399" s="45">
        <v>2040</v>
      </c>
      <c r="X399" s="56">
        <v>21622.5</v>
      </c>
      <c r="Y399" s="45"/>
      <c r="Z399" s="45"/>
      <c r="AA399" s="44" t="s">
        <v>1267</v>
      </c>
      <c r="AB399" s="44" t="s">
        <v>1269</v>
      </c>
      <c r="AC399" s="44" t="s">
        <v>1284</v>
      </c>
      <c r="AD399" s="48" t="str">
        <f>IF(Tabela13[[#This Row],[ID_IPs_associados]]="","",IFERROR(TRIM(INDEX(_xlfn.TEXTSPLIT(Tabela13[[#This Row],[ID_IPs_associados]],"|"),1,1)),""))</f>
        <v>IP140470</v>
      </c>
      <c r="AE399" s="48" t="str">
        <f>IF(Tabela13[[#This Row],[ID_IPs_associados]]="","",IFERROR(TRIM(INDEX(_xlfn.TEXTSPLIT(Tabela13[[#This Row],[ID_IPs_associados]],"|"),1,2)),""))</f>
        <v>IP010040</v>
      </c>
      <c r="AF399" s="48" t="str">
        <f>IF(Tabela13[[#This Row],[ID_IPs_associados]]="","",IFERROR(TRIM(INDEX(_xlfn.TEXTSPLIT(Tabela13[[#This Row],[ID_IPs_associados]],"|"),1,3)),""))</f>
        <v>IP010060</v>
      </c>
      <c r="AG399" s="48" t="str">
        <f>IF(Tabela13[[#This Row],[ID_IPs_associados]]="","",IFERROR(TRIM(INDEX(_xlfn.TEXTSPLIT(Tabela13[[#This Row],[ID_IPs_associados]],"|"),1,4)),""))</f>
        <v>IP250170</v>
      </c>
      <c r="AH399" s="48" t="str">
        <f>IF(Tabela13[[#This Row],[ID_IPs_associados]]="","",IFERROR(TRIM(INDEX(_xlfn.TEXTSPLIT(Tabela13[[#This Row],[ID_IPs_associados]],"|"),1,5)),""))</f>
        <v>IP140030</v>
      </c>
    </row>
    <row r="400" spans="1:34" ht="62.5" hidden="1" x14ac:dyDescent="0.35">
      <c r="A400" s="43" t="s">
        <v>1027</v>
      </c>
      <c r="B400" s="44" t="s">
        <v>1028</v>
      </c>
      <c r="C400" s="45" t="s">
        <v>787</v>
      </c>
      <c r="D400" s="44" t="s">
        <v>788</v>
      </c>
      <c r="E400" s="45">
        <v>414</v>
      </c>
      <c r="F400" s="44" t="s">
        <v>1282</v>
      </c>
      <c r="G400" s="45" t="s">
        <v>715</v>
      </c>
      <c r="H400" s="45">
        <v>2005</v>
      </c>
      <c r="I400" s="45" t="s">
        <v>126</v>
      </c>
      <c r="J400" s="45">
        <v>2050</v>
      </c>
      <c r="K400" s="110">
        <v>13000</v>
      </c>
      <c r="L400" s="45" t="s">
        <v>159</v>
      </c>
      <c r="M400" s="45" t="s">
        <v>421</v>
      </c>
      <c r="N400" s="45" t="s">
        <v>273</v>
      </c>
      <c r="O400" s="45" t="s">
        <v>35</v>
      </c>
      <c r="P400" s="45"/>
      <c r="Q400" s="47" t="s">
        <v>1283</v>
      </c>
      <c r="R400" s="45" t="s">
        <v>422</v>
      </c>
      <c r="S400" s="45"/>
      <c r="T400" s="45"/>
      <c r="U400" s="45">
        <v>2030</v>
      </c>
      <c r="V400" s="45">
        <v>-6535</v>
      </c>
      <c r="W400" s="45"/>
      <c r="X400" s="45"/>
      <c r="Y400" s="45"/>
      <c r="Z400" s="45"/>
      <c r="AA400" s="77" t="s">
        <v>1280</v>
      </c>
      <c r="AB400" s="55" t="s">
        <v>1281</v>
      </c>
      <c r="AC400" s="48" t="s">
        <v>1361</v>
      </c>
      <c r="AD400" s="48" t="str">
        <f>IF(Tabela13[[#This Row],[ID_IPs_associados]]="","",IFERROR(TRIM(INDEX(_xlfn.TEXTSPLIT(Tabela13[[#This Row],[ID_IPs_associados]],"|"),1,1)),""))</f>
        <v>IP140840</v>
      </c>
      <c r="AE400" s="48" t="str">
        <f>IF(Tabela13[[#This Row],[ID_IPs_associados]]="","",IFERROR(TRIM(INDEX(_xlfn.TEXTSPLIT(Tabela13[[#This Row],[ID_IPs_associados]],"|"),1,2)),""))</f>
        <v/>
      </c>
      <c r="AF400" s="48" t="str">
        <f>IF(Tabela13[[#This Row],[ID_IPs_associados]]="","",IFERROR(TRIM(INDEX(_xlfn.TEXTSPLIT(Tabela13[[#This Row],[ID_IPs_associados]],"|"),1,3)),""))</f>
        <v/>
      </c>
      <c r="AG400" s="48" t="str">
        <f>IF(Tabela13[[#This Row],[ID_IPs_associados]]="","",IFERROR(TRIM(INDEX(_xlfn.TEXTSPLIT(Tabela13[[#This Row],[ID_IPs_associados]],"|"),1,4)),""))</f>
        <v/>
      </c>
      <c r="AH400" s="48" t="str">
        <f>IF(Tabela13[[#This Row],[ID_IPs_associados]]="","",IFERROR(TRIM(INDEX(_xlfn.TEXTSPLIT(Tabela13[[#This Row],[ID_IPs_associados]],"|"),1,5)),""))</f>
        <v/>
      </c>
    </row>
    <row r="401" spans="1:34" ht="37.5" hidden="1" x14ac:dyDescent="0.35">
      <c r="A401" s="43" t="s">
        <v>1027</v>
      </c>
      <c r="B401" s="44" t="s">
        <v>1028</v>
      </c>
      <c r="C401" s="45" t="s">
        <v>372</v>
      </c>
      <c r="D401" s="44" t="s">
        <v>373</v>
      </c>
      <c r="E401" s="45">
        <v>415</v>
      </c>
      <c r="F401" s="44" t="s">
        <v>1029</v>
      </c>
      <c r="G401" s="45" t="s">
        <v>1030</v>
      </c>
      <c r="H401" s="45" t="s">
        <v>126</v>
      </c>
      <c r="I401" s="45" t="s">
        <v>126</v>
      </c>
      <c r="J401" s="45">
        <v>2050</v>
      </c>
      <c r="K401" s="45">
        <v>0</v>
      </c>
      <c r="L401" s="45" t="s">
        <v>159</v>
      </c>
      <c r="M401" s="45" t="s">
        <v>421</v>
      </c>
      <c r="N401" s="45" t="s">
        <v>273</v>
      </c>
      <c r="O401" s="45" t="s">
        <v>274</v>
      </c>
      <c r="P401" s="45"/>
      <c r="Q401" s="47" t="s">
        <v>1279</v>
      </c>
      <c r="R401" s="45"/>
      <c r="S401" s="47"/>
      <c r="T401" s="47"/>
      <c r="U401" s="45"/>
      <c r="V401" s="45"/>
      <c r="W401" s="45"/>
      <c r="X401" s="45"/>
      <c r="Y401" s="45"/>
      <c r="Z401" s="45"/>
      <c r="AA401" s="48"/>
      <c r="AB401" s="48"/>
      <c r="AC401" s="48"/>
      <c r="AD401" s="48" t="str">
        <f>IF(Tabela13[[#This Row],[ID_IPs_associados]]="","",IFERROR(TRIM(INDEX(_xlfn.TEXTSPLIT(Tabela13[[#This Row],[ID_IPs_associados]],"|"),1,1)),""))</f>
        <v>IP010060</v>
      </c>
      <c r="AE401" s="48" t="str">
        <f>IF(Tabela13[[#This Row],[ID_IPs_associados]]="","",IFERROR(TRIM(INDEX(_xlfn.TEXTSPLIT(Tabela13[[#This Row],[ID_IPs_associados]],"|"),1,2)),""))</f>
        <v/>
      </c>
      <c r="AF401" s="48" t="str">
        <f>IF(Tabela13[[#This Row],[ID_IPs_associados]]="","",IFERROR(TRIM(INDEX(_xlfn.TEXTSPLIT(Tabela13[[#This Row],[ID_IPs_associados]],"|"),1,3)),""))</f>
        <v/>
      </c>
      <c r="AG401" s="48" t="str">
        <f>IF(Tabela13[[#This Row],[ID_IPs_associados]]="","",IFERROR(TRIM(INDEX(_xlfn.TEXTSPLIT(Tabela13[[#This Row],[ID_IPs_associados]],"|"),1,4)),""))</f>
        <v/>
      </c>
      <c r="AH401" s="48" t="str">
        <f>IF(Tabela13[[#This Row],[ID_IPs_associados]]="","",IFERROR(TRIM(INDEX(_xlfn.TEXTSPLIT(Tabela13[[#This Row],[ID_IPs_associados]],"|"),1,5)),""))</f>
        <v/>
      </c>
    </row>
    <row r="402" spans="1:34" ht="25" hidden="1" x14ac:dyDescent="0.35">
      <c r="A402" s="43" t="s">
        <v>1031</v>
      </c>
      <c r="B402" s="44" t="s">
        <v>1032</v>
      </c>
      <c r="C402" s="45"/>
      <c r="D402" s="44"/>
      <c r="E402" s="45">
        <v>416</v>
      </c>
      <c r="F402" s="44" t="s">
        <v>1033</v>
      </c>
      <c r="G402" s="45" t="s">
        <v>1034</v>
      </c>
      <c r="H402" s="45" t="s">
        <v>126</v>
      </c>
      <c r="I402" s="45" t="s">
        <v>126</v>
      </c>
      <c r="J402" s="45">
        <v>2035</v>
      </c>
      <c r="K402" s="45">
        <v>-328</v>
      </c>
      <c r="L402" s="78" t="s">
        <v>159</v>
      </c>
      <c r="M402" s="45" t="s">
        <v>197</v>
      </c>
      <c r="N402" s="45" t="s">
        <v>34</v>
      </c>
      <c r="O402" s="45" t="s">
        <v>35</v>
      </c>
      <c r="P402" s="45"/>
      <c r="Q402" s="47"/>
      <c r="R402" s="45" t="s">
        <v>730</v>
      </c>
      <c r="S402" s="45"/>
      <c r="T402" s="45"/>
      <c r="U402" s="45"/>
      <c r="V402" s="45"/>
      <c r="W402" s="45"/>
      <c r="X402" s="45"/>
      <c r="Y402" s="45"/>
      <c r="Z402" s="45"/>
      <c r="AA402" s="44"/>
      <c r="AB402" s="44"/>
      <c r="AC402" s="48"/>
      <c r="AD402" s="48" t="str">
        <f>IF(Tabela13[[#This Row],[ID_IPs_associados]]="","",IFERROR(TRIM(INDEX(_xlfn.TEXTSPLIT(Tabela13[[#This Row],[ID_IPs_associados]],"|"),1,1)),""))</f>
        <v/>
      </c>
      <c r="AE402" s="48" t="str">
        <f>IF(Tabela13[[#This Row],[ID_IPs_associados]]="","",IFERROR(TRIM(INDEX(_xlfn.TEXTSPLIT(Tabela13[[#This Row],[ID_IPs_associados]],"|"),1,2)),""))</f>
        <v/>
      </c>
      <c r="AF402" s="48" t="str">
        <f>IF(Tabela13[[#This Row],[ID_IPs_associados]]="","",IFERROR(TRIM(INDEX(_xlfn.TEXTSPLIT(Tabela13[[#This Row],[ID_IPs_associados]],"|"),1,3)),""))</f>
        <v/>
      </c>
      <c r="AG402" s="48" t="str">
        <f>IF(Tabela13[[#This Row],[ID_IPs_associados]]="","",IFERROR(TRIM(INDEX(_xlfn.TEXTSPLIT(Tabela13[[#This Row],[ID_IPs_associados]],"|"),1,4)),""))</f>
        <v/>
      </c>
      <c r="AH402" s="48" t="str">
        <f>IF(Tabela13[[#This Row],[ID_IPs_associados]]="","",IFERROR(TRIM(INDEX(_xlfn.TEXTSPLIT(Tabela13[[#This Row],[ID_IPs_associados]],"|"),1,5)),""))</f>
        <v/>
      </c>
    </row>
    <row r="403" spans="1:34" ht="25" hidden="1" x14ac:dyDescent="0.35">
      <c r="A403" s="43" t="s">
        <v>1031</v>
      </c>
      <c r="B403" s="44" t="s">
        <v>1032</v>
      </c>
      <c r="C403" s="45"/>
      <c r="D403" s="44"/>
      <c r="E403" s="45">
        <v>417</v>
      </c>
      <c r="F403" s="44" t="s">
        <v>1035</v>
      </c>
      <c r="G403" s="45" t="s">
        <v>1034</v>
      </c>
      <c r="H403" s="45" t="s">
        <v>126</v>
      </c>
      <c r="I403" s="45" t="s">
        <v>126</v>
      </c>
      <c r="J403" s="45">
        <v>2035</v>
      </c>
      <c r="K403" s="46" t="s">
        <v>1036</v>
      </c>
      <c r="L403" s="78" t="s">
        <v>159</v>
      </c>
      <c r="M403" s="45" t="s">
        <v>197</v>
      </c>
      <c r="N403" s="45" t="s">
        <v>34</v>
      </c>
      <c r="O403" s="45" t="s">
        <v>35</v>
      </c>
      <c r="P403" s="45"/>
      <c r="Q403" s="47"/>
      <c r="R403" s="45" t="s">
        <v>730</v>
      </c>
      <c r="S403" s="45"/>
      <c r="T403" s="45"/>
      <c r="U403" s="45"/>
      <c r="V403" s="45"/>
      <c r="W403" s="45"/>
      <c r="X403" s="45"/>
      <c r="Y403" s="45"/>
      <c r="Z403" s="45"/>
      <c r="AA403" s="44"/>
      <c r="AB403" s="44"/>
      <c r="AC403" s="48"/>
      <c r="AD403" s="48" t="str">
        <f>IF(Tabela13[[#This Row],[ID_IPs_associados]]="","",IFERROR(TRIM(INDEX(_xlfn.TEXTSPLIT(Tabela13[[#This Row],[ID_IPs_associados]],"|"),1,1)),""))</f>
        <v/>
      </c>
      <c r="AE403" s="48" t="str">
        <f>IF(Tabela13[[#This Row],[ID_IPs_associados]]="","",IFERROR(TRIM(INDEX(_xlfn.TEXTSPLIT(Tabela13[[#This Row],[ID_IPs_associados]],"|"),1,2)),""))</f>
        <v/>
      </c>
      <c r="AF403" s="48" t="str">
        <f>IF(Tabela13[[#This Row],[ID_IPs_associados]]="","",IFERROR(TRIM(INDEX(_xlfn.TEXTSPLIT(Tabela13[[#This Row],[ID_IPs_associados]],"|"),1,3)),""))</f>
        <v/>
      </c>
      <c r="AG403" s="48" t="str">
        <f>IF(Tabela13[[#This Row],[ID_IPs_associados]]="","",IFERROR(TRIM(INDEX(_xlfn.TEXTSPLIT(Tabela13[[#This Row],[ID_IPs_associados]],"|"),1,4)),""))</f>
        <v/>
      </c>
      <c r="AH403" s="48" t="str">
        <f>IF(Tabela13[[#This Row],[ID_IPs_associados]]="","",IFERROR(TRIM(INDEX(_xlfn.TEXTSPLIT(Tabela13[[#This Row],[ID_IPs_associados]],"|"),1,5)),""))</f>
        <v/>
      </c>
    </row>
    <row r="404" spans="1:34" ht="25" hidden="1" x14ac:dyDescent="0.35">
      <c r="A404" s="43" t="s">
        <v>1031</v>
      </c>
      <c r="B404" s="44" t="s">
        <v>1032</v>
      </c>
      <c r="C404" s="45"/>
      <c r="D404" s="44"/>
      <c r="E404" s="45">
        <v>418</v>
      </c>
      <c r="F404" s="44" t="s">
        <v>1037</v>
      </c>
      <c r="G404" s="45" t="s">
        <v>1034</v>
      </c>
      <c r="H404" s="45" t="s">
        <v>126</v>
      </c>
      <c r="I404" s="45" t="s">
        <v>126</v>
      </c>
      <c r="J404" s="45">
        <v>2035</v>
      </c>
      <c r="K404" s="67" t="s">
        <v>1038</v>
      </c>
      <c r="L404" s="78" t="s">
        <v>159</v>
      </c>
      <c r="M404" s="45" t="s">
        <v>197</v>
      </c>
      <c r="N404" s="45" t="s">
        <v>34</v>
      </c>
      <c r="O404" s="45" t="s">
        <v>35</v>
      </c>
      <c r="P404" s="45"/>
      <c r="Q404" s="47"/>
      <c r="R404" s="45" t="s">
        <v>430</v>
      </c>
      <c r="S404" s="45"/>
      <c r="T404" s="45"/>
      <c r="U404" s="45"/>
      <c r="V404" s="45"/>
      <c r="W404" s="45"/>
      <c r="X404" s="45"/>
      <c r="Y404" s="45"/>
      <c r="Z404" s="45"/>
      <c r="AA404" s="44"/>
      <c r="AB404" s="44"/>
      <c r="AC404" s="48"/>
      <c r="AD404" s="48" t="str">
        <f>IF(Tabela13[[#This Row],[ID_IPs_associados]]="","",IFERROR(TRIM(INDEX(_xlfn.TEXTSPLIT(Tabela13[[#This Row],[ID_IPs_associados]],"|"),1,1)),""))</f>
        <v/>
      </c>
      <c r="AE404" s="48" t="str">
        <f>IF(Tabela13[[#This Row],[ID_IPs_associados]]="","",IFERROR(TRIM(INDEX(_xlfn.TEXTSPLIT(Tabela13[[#This Row],[ID_IPs_associados]],"|"),1,2)),""))</f>
        <v/>
      </c>
      <c r="AF404" s="48" t="str">
        <f>IF(Tabela13[[#This Row],[ID_IPs_associados]]="","",IFERROR(TRIM(INDEX(_xlfn.TEXTSPLIT(Tabela13[[#This Row],[ID_IPs_associados]],"|"),1,3)),""))</f>
        <v/>
      </c>
      <c r="AG404" s="48" t="str">
        <f>IF(Tabela13[[#This Row],[ID_IPs_associados]]="","",IFERROR(TRIM(INDEX(_xlfn.TEXTSPLIT(Tabela13[[#This Row],[ID_IPs_associados]],"|"),1,4)),""))</f>
        <v/>
      </c>
      <c r="AH404" s="48" t="str">
        <f>IF(Tabela13[[#This Row],[ID_IPs_associados]]="","",IFERROR(TRIM(INDEX(_xlfn.TEXTSPLIT(Tabela13[[#This Row],[ID_IPs_associados]],"|"),1,5)),""))</f>
        <v/>
      </c>
    </row>
    <row r="405" spans="1:34" ht="25" hidden="1" x14ac:dyDescent="0.35">
      <c r="A405" s="43" t="s">
        <v>1031</v>
      </c>
      <c r="B405" s="44" t="s">
        <v>1032</v>
      </c>
      <c r="C405" s="45"/>
      <c r="D405" s="44"/>
      <c r="E405" s="45">
        <v>419</v>
      </c>
      <c r="F405" s="44" t="s">
        <v>1039</v>
      </c>
      <c r="G405" s="45" t="s">
        <v>1034</v>
      </c>
      <c r="H405" s="45" t="s">
        <v>126</v>
      </c>
      <c r="I405" s="45" t="s">
        <v>126</v>
      </c>
      <c r="J405" s="45">
        <v>2035</v>
      </c>
      <c r="K405" s="46" t="s">
        <v>1040</v>
      </c>
      <c r="L405" s="78" t="s">
        <v>159</v>
      </c>
      <c r="M405" s="45" t="s">
        <v>197</v>
      </c>
      <c r="N405" s="45" t="s">
        <v>34</v>
      </c>
      <c r="O405" s="45" t="s">
        <v>35</v>
      </c>
      <c r="P405" s="45"/>
      <c r="Q405" s="47"/>
      <c r="R405" s="45" t="s">
        <v>198</v>
      </c>
      <c r="S405" s="45"/>
      <c r="T405" s="45"/>
      <c r="U405" s="45"/>
      <c r="V405" s="45"/>
      <c r="W405" s="45"/>
      <c r="X405" s="45"/>
      <c r="Y405" s="45"/>
      <c r="Z405" s="45"/>
      <c r="AA405" s="44"/>
      <c r="AB405" s="44"/>
      <c r="AC405" s="48"/>
      <c r="AD405" s="48" t="str">
        <f>IF(Tabela13[[#This Row],[ID_IPs_associados]]="","",IFERROR(TRIM(INDEX(_xlfn.TEXTSPLIT(Tabela13[[#This Row],[ID_IPs_associados]],"|"),1,1)),""))</f>
        <v/>
      </c>
      <c r="AE405" s="48" t="str">
        <f>IF(Tabela13[[#This Row],[ID_IPs_associados]]="","",IFERROR(TRIM(INDEX(_xlfn.TEXTSPLIT(Tabela13[[#This Row],[ID_IPs_associados]],"|"),1,2)),""))</f>
        <v/>
      </c>
      <c r="AF405" s="48" t="str">
        <f>IF(Tabela13[[#This Row],[ID_IPs_associados]]="","",IFERROR(TRIM(INDEX(_xlfn.TEXTSPLIT(Tabela13[[#This Row],[ID_IPs_associados]],"|"),1,3)),""))</f>
        <v/>
      </c>
      <c r="AG405" s="48" t="str">
        <f>IF(Tabela13[[#This Row],[ID_IPs_associados]]="","",IFERROR(TRIM(INDEX(_xlfn.TEXTSPLIT(Tabela13[[#This Row],[ID_IPs_associados]],"|"),1,4)),""))</f>
        <v/>
      </c>
      <c r="AH405" s="48" t="str">
        <f>IF(Tabela13[[#This Row],[ID_IPs_associados]]="","",IFERROR(TRIM(INDEX(_xlfn.TEXTSPLIT(Tabela13[[#This Row],[ID_IPs_associados]],"|"),1,5)),""))</f>
        <v/>
      </c>
    </row>
    <row r="406" spans="1:34" ht="25" hidden="1" x14ac:dyDescent="0.35">
      <c r="A406" s="43" t="s">
        <v>1031</v>
      </c>
      <c r="B406" s="44" t="s">
        <v>1032</v>
      </c>
      <c r="C406" s="45"/>
      <c r="D406" s="44"/>
      <c r="E406" s="45">
        <v>420</v>
      </c>
      <c r="F406" s="44" t="s">
        <v>1041</v>
      </c>
      <c r="G406" s="45" t="s">
        <v>1034</v>
      </c>
      <c r="H406" s="45" t="s">
        <v>126</v>
      </c>
      <c r="I406" s="45" t="s">
        <v>126</v>
      </c>
      <c r="J406" s="45">
        <v>2035</v>
      </c>
      <c r="K406" s="67" t="s">
        <v>1042</v>
      </c>
      <c r="L406" s="78" t="s">
        <v>159</v>
      </c>
      <c r="M406" s="45" t="s">
        <v>197</v>
      </c>
      <c r="N406" s="45" t="s">
        <v>34</v>
      </c>
      <c r="O406" s="45" t="s">
        <v>35</v>
      </c>
      <c r="P406" s="45"/>
      <c r="Q406" s="47"/>
      <c r="R406" s="45" t="s">
        <v>430</v>
      </c>
      <c r="S406" s="45"/>
      <c r="T406" s="45"/>
      <c r="U406" s="45"/>
      <c r="V406" s="45"/>
      <c r="W406" s="45"/>
      <c r="X406" s="45"/>
      <c r="Y406" s="45"/>
      <c r="Z406" s="45"/>
      <c r="AA406" s="44"/>
      <c r="AB406" s="44"/>
      <c r="AC406" s="48"/>
      <c r="AD406" s="48" t="str">
        <f>IF(Tabela13[[#This Row],[ID_IPs_associados]]="","",IFERROR(TRIM(INDEX(_xlfn.TEXTSPLIT(Tabela13[[#This Row],[ID_IPs_associados]],"|"),1,1)),""))</f>
        <v/>
      </c>
      <c r="AE406" s="48" t="str">
        <f>IF(Tabela13[[#This Row],[ID_IPs_associados]]="","",IFERROR(TRIM(INDEX(_xlfn.TEXTSPLIT(Tabela13[[#This Row],[ID_IPs_associados]],"|"),1,2)),""))</f>
        <v/>
      </c>
      <c r="AF406" s="48" t="str">
        <f>IF(Tabela13[[#This Row],[ID_IPs_associados]]="","",IFERROR(TRIM(INDEX(_xlfn.TEXTSPLIT(Tabela13[[#This Row],[ID_IPs_associados]],"|"),1,3)),""))</f>
        <v/>
      </c>
      <c r="AG406" s="48" t="str">
        <f>IF(Tabela13[[#This Row],[ID_IPs_associados]]="","",IFERROR(TRIM(INDEX(_xlfn.TEXTSPLIT(Tabela13[[#This Row],[ID_IPs_associados]],"|"),1,4)),""))</f>
        <v/>
      </c>
      <c r="AH406" s="48" t="str">
        <f>IF(Tabela13[[#This Row],[ID_IPs_associados]]="","",IFERROR(TRIM(INDEX(_xlfn.TEXTSPLIT(Tabela13[[#This Row],[ID_IPs_associados]],"|"),1,5)),""))</f>
        <v/>
      </c>
    </row>
    <row r="407" spans="1:34" ht="62.5" hidden="1" x14ac:dyDescent="0.35">
      <c r="A407" s="43" t="s">
        <v>1043</v>
      </c>
      <c r="B407" s="44" t="s">
        <v>1044</v>
      </c>
      <c r="C407" s="45"/>
      <c r="D407" s="44"/>
      <c r="E407" s="45">
        <v>421</v>
      </c>
      <c r="F407" s="44" t="s">
        <v>1045</v>
      </c>
      <c r="G407" s="45" t="s">
        <v>41</v>
      </c>
      <c r="H407" s="45" t="s">
        <v>126</v>
      </c>
      <c r="I407" s="45" t="s">
        <v>126</v>
      </c>
      <c r="J407" s="45">
        <v>2026</v>
      </c>
      <c r="K407" s="46" t="s">
        <v>1046</v>
      </c>
      <c r="L407" s="78" t="s">
        <v>32</v>
      </c>
      <c r="M407" s="45" t="s">
        <v>188</v>
      </c>
      <c r="N407" s="45" t="s">
        <v>34</v>
      </c>
      <c r="O407" s="45" t="s">
        <v>35</v>
      </c>
      <c r="P407" s="45"/>
      <c r="Q407" s="47"/>
      <c r="R407" s="45" t="s">
        <v>203</v>
      </c>
      <c r="S407" s="45"/>
      <c r="T407" s="45"/>
      <c r="U407" s="45"/>
      <c r="V407" s="45"/>
      <c r="W407" s="45"/>
      <c r="X407" s="45"/>
      <c r="Y407" s="45"/>
      <c r="Z407" s="45"/>
      <c r="AA407" s="44" t="s">
        <v>1047</v>
      </c>
      <c r="AB407" s="44" t="s">
        <v>1048</v>
      </c>
      <c r="AC407" s="48"/>
      <c r="AD407" s="48" t="str">
        <f>IF(Tabela13[[#This Row],[ID_IPs_associados]]="","",IFERROR(TRIM(INDEX(_xlfn.TEXTSPLIT(Tabela13[[#This Row],[ID_IPs_associados]],"|"),1,1)),""))</f>
        <v/>
      </c>
      <c r="AE407" s="48" t="str">
        <f>IF(Tabela13[[#This Row],[ID_IPs_associados]]="","",IFERROR(TRIM(INDEX(_xlfn.TEXTSPLIT(Tabela13[[#This Row],[ID_IPs_associados]],"|"),1,2)),""))</f>
        <v/>
      </c>
      <c r="AF407" s="48" t="str">
        <f>IF(Tabela13[[#This Row],[ID_IPs_associados]]="","",IFERROR(TRIM(INDEX(_xlfn.TEXTSPLIT(Tabela13[[#This Row],[ID_IPs_associados]],"|"),1,3)),""))</f>
        <v/>
      </c>
      <c r="AG407" s="48" t="str">
        <f>IF(Tabela13[[#This Row],[ID_IPs_associados]]="","",IFERROR(TRIM(INDEX(_xlfn.TEXTSPLIT(Tabela13[[#This Row],[ID_IPs_associados]],"|"),1,4)),""))</f>
        <v/>
      </c>
      <c r="AH407" s="48" t="str">
        <f>IF(Tabela13[[#This Row],[ID_IPs_associados]]="","",IFERROR(TRIM(INDEX(_xlfn.TEXTSPLIT(Tabela13[[#This Row],[ID_IPs_associados]],"|"),1,5)),""))</f>
        <v/>
      </c>
    </row>
    <row r="408" spans="1:34" ht="75" hidden="1" x14ac:dyDescent="0.35">
      <c r="A408" s="43" t="s">
        <v>1043</v>
      </c>
      <c r="B408" s="44" t="s">
        <v>1044</v>
      </c>
      <c r="C408" s="45"/>
      <c r="D408" s="44"/>
      <c r="E408" s="45">
        <v>422</v>
      </c>
      <c r="F408" s="44" t="s">
        <v>1049</v>
      </c>
      <c r="G408" s="45" t="s">
        <v>41</v>
      </c>
      <c r="H408" s="45" t="s">
        <v>126</v>
      </c>
      <c r="I408" s="45" t="s">
        <v>126</v>
      </c>
      <c r="J408" s="45">
        <v>2026</v>
      </c>
      <c r="K408" s="46" t="s">
        <v>1046</v>
      </c>
      <c r="L408" s="78" t="s">
        <v>32</v>
      </c>
      <c r="M408" s="45" t="s">
        <v>188</v>
      </c>
      <c r="N408" s="45" t="s">
        <v>34</v>
      </c>
      <c r="O408" s="45" t="s">
        <v>35</v>
      </c>
      <c r="P408" s="45"/>
      <c r="Q408" s="47"/>
      <c r="R408" s="45" t="s">
        <v>203</v>
      </c>
      <c r="S408" s="45"/>
      <c r="T408" s="45"/>
      <c r="U408" s="45"/>
      <c r="V408" s="45"/>
      <c r="W408" s="45"/>
      <c r="X408" s="45"/>
      <c r="Y408" s="45"/>
      <c r="Z408" s="45"/>
      <c r="AA408" s="44" t="s">
        <v>1050</v>
      </c>
      <c r="AB408" s="44" t="s">
        <v>1048</v>
      </c>
      <c r="AC408" s="48"/>
      <c r="AD408" s="48" t="str">
        <f>IF(Tabela13[[#This Row],[ID_IPs_associados]]="","",IFERROR(TRIM(INDEX(_xlfn.TEXTSPLIT(Tabela13[[#This Row],[ID_IPs_associados]],"|"),1,1)),""))</f>
        <v/>
      </c>
      <c r="AE408" s="48" t="str">
        <f>IF(Tabela13[[#This Row],[ID_IPs_associados]]="","",IFERROR(TRIM(INDEX(_xlfn.TEXTSPLIT(Tabela13[[#This Row],[ID_IPs_associados]],"|"),1,2)),""))</f>
        <v/>
      </c>
      <c r="AF408" s="48" t="str">
        <f>IF(Tabela13[[#This Row],[ID_IPs_associados]]="","",IFERROR(TRIM(INDEX(_xlfn.TEXTSPLIT(Tabela13[[#This Row],[ID_IPs_associados]],"|"),1,3)),""))</f>
        <v/>
      </c>
      <c r="AG408" s="48" t="str">
        <f>IF(Tabela13[[#This Row],[ID_IPs_associados]]="","",IFERROR(TRIM(INDEX(_xlfn.TEXTSPLIT(Tabela13[[#This Row],[ID_IPs_associados]],"|"),1,4)),""))</f>
        <v/>
      </c>
      <c r="AH408" s="48" t="str">
        <f>IF(Tabela13[[#This Row],[ID_IPs_associados]]="","",IFERROR(TRIM(INDEX(_xlfn.TEXTSPLIT(Tabela13[[#This Row],[ID_IPs_associados]],"|"),1,5)),""))</f>
        <v/>
      </c>
    </row>
    <row r="409" spans="1:34" ht="50" hidden="1" x14ac:dyDescent="0.35">
      <c r="A409" s="43" t="s">
        <v>1043</v>
      </c>
      <c r="B409" s="44" t="s">
        <v>1044</v>
      </c>
      <c r="C409" s="45"/>
      <c r="D409" s="44"/>
      <c r="E409" s="45">
        <v>423</v>
      </c>
      <c r="F409" s="44" t="s">
        <v>1051</v>
      </c>
      <c r="G409" s="45" t="s">
        <v>41</v>
      </c>
      <c r="H409" s="45" t="s">
        <v>126</v>
      </c>
      <c r="I409" s="45" t="s">
        <v>126</v>
      </c>
      <c r="J409" s="45">
        <v>2026</v>
      </c>
      <c r="K409" s="46" t="s">
        <v>1052</v>
      </c>
      <c r="L409" s="78" t="s">
        <v>32</v>
      </c>
      <c r="M409" s="45" t="s">
        <v>188</v>
      </c>
      <c r="N409" s="45" t="s">
        <v>34</v>
      </c>
      <c r="O409" s="45" t="s">
        <v>35</v>
      </c>
      <c r="P409" s="45"/>
      <c r="Q409" s="47"/>
      <c r="R409" s="45" t="s">
        <v>203</v>
      </c>
      <c r="S409" s="45"/>
      <c r="T409" s="45"/>
      <c r="U409" s="45"/>
      <c r="V409" s="45"/>
      <c r="W409" s="45"/>
      <c r="X409" s="45"/>
      <c r="Y409" s="45"/>
      <c r="Z409" s="45"/>
      <c r="AA409" s="44" t="s">
        <v>1053</v>
      </c>
      <c r="AB409" s="44" t="s">
        <v>1048</v>
      </c>
      <c r="AC409" s="48"/>
      <c r="AD409" s="48" t="str">
        <f>IF(Tabela13[[#This Row],[ID_IPs_associados]]="","",IFERROR(TRIM(INDEX(_xlfn.TEXTSPLIT(Tabela13[[#This Row],[ID_IPs_associados]],"|"),1,1)),""))</f>
        <v/>
      </c>
      <c r="AE409" s="48" t="str">
        <f>IF(Tabela13[[#This Row],[ID_IPs_associados]]="","",IFERROR(TRIM(INDEX(_xlfn.TEXTSPLIT(Tabela13[[#This Row],[ID_IPs_associados]],"|"),1,2)),""))</f>
        <v/>
      </c>
      <c r="AF409" s="48" t="str">
        <f>IF(Tabela13[[#This Row],[ID_IPs_associados]]="","",IFERROR(TRIM(INDEX(_xlfn.TEXTSPLIT(Tabela13[[#This Row],[ID_IPs_associados]],"|"),1,3)),""))</f>
        <v/>
      </c>
      <c r="AG409" s="48" t="str">
        <f>IF(Tabela13[[#This Row],[ID_IPs_associados]]="","",IFERROR(TRIM(INDEX(_xlfn.TEXTSPLIT(Tabela13[[#This Row],[ID_IPs_associados]],"|"),1,4)),""))</f>
        <v/>
      </c>
      <c r="AH409" s="48" t="str">
        <f>IF(Tabela13[[#This Row],[ID_IPs_associados]]="","",IFERROR(TRIM(INDEX(_xlfn.TEXTSPLIT(Tabela13[[#This Row],[ID_IPs_associados]],"|"),1,5)),""))</f>
        <v/>
      </c>
    </row>
    <row r="410" spans="1:34" ht="100" hidden="1" x14ac:dyDescent="0.35">
      <c r="A410" s="43" t="s">
        <v>1043</v>
      </c>
      <c r="B410" s="44" t="s">
        <v>1044</v>
      </c>
      <c r="C410" s="45"/>
      <c r="D410" s="44"/>
      <c r="E410" s="45">
        <v>424</v>
      </c>
      <c r="F410" s="44" t="s">
        <v>1054</v>
      </c>
      <c r="G410" s="45" t="s">
        <v>41</v>
      </c>
      <c r="H410" s="45" t="s">
        <v>126</v>
      </c>
      <c r="I410" s="45" t="s">
        <v>126</v>
      </c>
      <c r="J410" s="45">
        <v>2026</v>
      </c>
      <c r="K410" s="46" t="s">
        <v>1055</v>
      </c>
      <c r="L410" s="78" t="s">
        <v>32</v>
      </c>
      <c r="M410" s="45" t="s">
        <v>188</v>
      </c>
      <c r="N410" s="45" t="s">
        <v>34</v>
      </c>
      <c r="O410" s="45" t="s">
        <v>35</v>
      </c>
      <c r="P410" s="45"/>
      <c r="Q410" s="47"/>
      <c r="R410" s="45" t="s">
        <v>203</v>
      </c>
      <c r="S410" s="45"/>
      <c r="T410" s="45"/>
      <c r="U410" s="45"/>
      <c r="V410" s="45"/>
      <c r="W410" s="45"/>
      <c r="X410" s="45"/>
      <c r="Y410" s="45"/>
      <c r="Z410" s="45"/>
      <c r="AA410" s="10" t="s">
        <v>1056</v>
      </c>
      <c r="AB410" s="10" t="s">
        <v>1048</v>
      </c>
      <c r="AC410" s="48"/>
      <c r="AD410" s="48" t="str">
        <f>IF(Tabela13[[#This Row],[ID_IPs_associados]]="","",IFERROR(TRIM(INDEX(_xlfn.TEXTSPLIT(Tabela13[[#This Row],[ID_IPs_associados]],"|"),1,1)),""))</f>
        <v/>
      </c>
      <c r="AE410" s="48" t="str">
        <f>IF(Tabela13[[#This Row],[ID_IPs_associados]]="","",IFERROR(TRIM(INDEX(_xlfn.TEXTSPLIT(Tabela13[[#This Row],[ID_IPs_associados]],"|"),1,2)),""))</f>
        <v/>
      </c>
      <c r="AF410" s="48" t="str">
        <f>IF(Tabela13[[#This Row],[ID_IPs_associados]]="","",IFERROR(TRIM(INDEX(_xlfn.TEXTSPLIT(Tabela13[[#This Row],[ID_IPs_associados]],"|"),1,3)),""))</f>
        <v/>
      </c>
      <c r="AG410" s="48" t="str">
        <f>IF(Tabela13[[#This Row],[ID_IPs_associados]]="","",IFERROR(TRIM(INDEX(_xlfn.TEXTSPLIT(Tabela13[[#This Row],[ID_IPs_associados]],"|"),1,4)),""))</f>
        <v/>
      </c>
      <c r="AH410" s="48" t="str">
        <f>IF(Tabela13[[#This Row],[ID_IPs_associados]]="","",IFERROR(TRIM(INDEX(_xlfn.TEXTSPLIT(Tabela13[[#This Row],[ID_IPs_associados]],"|"),1,5)),""))</f>
        <v/>
      </c>
    </row>
    <row r="411" spans="1:34" ht="87.5" hidden="1" x14ac:dyDescent="0.35">
      <c r="A411" s="43" t="s">
        <v>1043</v>
      </c>
      <c r="B411" s="44" t="s">
        <v>1044</v>
      </c>
      <c r="C411" s="45"/>
      <c r="D411" s="44"/>
      <c r="E411" s="45">
        <v>425</v>
      </c>
      <c r="F411" s="44" t="s">
        <v>1057</v>
      </c>
      <c r="G411" s="45" t="s">
        <v>41</v>
      </c>
      <c r="H411" s="45" t="s">
        <v>126</v>
      </c>
      <c r="I411" s="45" t="s">
        <v>126</v>
      </c>
      <c r="J411" s="45">
        <v>2026</v>
      </c>
      <c r="K411" s="49">
        <v>20</v>
      </c>
      <c r="L411" s="78" t="s">
        <v>32</v>
      </c>
      <c r="M411" s="45" t="s">
        <v>188</v>
      </c>
      <c r="N411" s="45" t="s">
        <v>34</v>
      </c>
      <c r="O411" s="45" t="s">
        <v>35</v>
      </c>
      <c r="P411" s="45"/>
      <c r="Q411" s="47"/>
      <c r="R411" s="45" t="s">
        <v>203</v>
      </c>
      <c r="S411" s="45"/>
      <c r="T411" s="45"/>
      <c r="U411" s="45"/>
      <c r="V411" s="45"/>
      <c r="W411" s="45"/>
      <c r="X411" s="45"/>
      <c r="Y411" s="45"/>
      <c r="Z411" s="45"/>
      <c r="AA411" s="44" t="s">
        <v>1058</v>
      </c>
      <c r="AB411" s="44" t="s">
        <v>1048</v>
      </c>
      <c r="AC411" s="48"/>
      <c r="AD411" s="48" t="str">
        <f>IF(Tabela13[[#This Row],[ID_IPs_associados]]="","",IFERROR(TRIM(INDEX(_xlfn.TEXTSPLIT(Tabela13[[#This Row],[ID_IPs_associados]],"|"),1,1)),""))</f>
        <v/>
      </c>
      <c r="AE411" s="48" t="str">
        <f>IF(Tabela13[[#This Row],[ID_IPs_associados]]="","",IFERROR(TRIM(INDEX(_xlfn.TEXTSPLIT(Tabela13[[#This Row],[ID_IPs_associados]],"|"),1,2)),""))</f>
        <v/>
      </c>
      <c r="AF411" s="48" t="str">
        <f>IF(Tabela13[[#This Row],[ID_IPs_associados]]="","",IFERROR(TRIM(INDEX(_xlfn.TEXTSPLIT(Tabela13[[#This Row],[ID_IPs_associados]],"|"),1,3)),""))</f>
        <v/>
      </c>
      <c r="AG411" s="48" t="str">
        <f>IF(Tabela13[[#This Row],[ID_IPs_associados]]="","",IFERROR(TRIM(INDEX(_xlfn.TEXTSPLIT(Tabela13[[#This Row],[ID_IPs_associados]],"|"),1,4)),""))</f>
        <v/>
      </c>
      <c r="AH411" s="48" t="str">
        <f>IF(Tabela13[[#This Row],[ID_IPs_associados]]="","",IFERROR(TRIM(INDEX(_xlfn.TEXTSPLIT(Tabela13[[#This Row],[ID_IPs_associados]],"|"),1,5)),""))</f>
        <v/>
      </c>
    </row>
    <row r="412" spans="1:34" ht="112.5" hidden="1" x14ac:dyDescent="0.35">
      <c r="A412" s="43" t="s">
        <v>1043</v>
      </c>
      <c r="B412" s="44" t="s">
        <v>1044</v>
      </c>
      <c r="C412" s="45"/>
      <c r="D412" s="44"/>
      <c r="E412" s="45">
        <v>426</v>
      </c>
      <c r="F412" s="44" t="s">
        <v>1059</v>
      </c>
      <c r="G412" s="45" t="s">
        <v>41</v>
      </c>
      <c r="H412" s="45" t="s">
        <v>126</v>
      </c>
      <c r="I412" s="45" t="s">
        <v>126</v>
      </c>
      <c r="J412" s="45">
        <v>2026</v>
      </c>
      <c r="K412" s="46" t="s">
        <v>1060</v>
      </c>
      <c r="L412" s="78" t="s">
        <v>32</v>
      </c>
      <c r="M412" s="45" t="s">
        <v>188</v>
      </c>
      <c r="N412" s="45" t="s">
        <v>34</v>
      </c>
      <c r="O412" s="45" t="s">
        <v>35</v>
      </c>
      <c r="P412" s="45"/>
      <c r="Q412" s="47"/>
      <c r="R412" s="45" t="s">
        <v>203</v>
      </c>
      <c r="S412" s="45"/>
      <c r="T412" s="45"/>
      <c r="U412" s="45"/>
      <c r="V412" s="45"/>
      <c r="W412" s="45"/>
      <c r="X412" s="45"/>
      <c r="Y412" s="45"/>
      <c r="Z412" s="45"/>
      <c r="AA412" s="10" t="s">
        <v>1061</v>
      </c>
      <c r="AB412" s="10" t="s">
        <v>1048</v>
      </c>
      <c r="AC412" s="48"/>
      <c r="AD412" s="48" t="str">
        <f>IF(Tabela13[[#This Row],[ID_IPs_associados]]="","",IFERROR(TRIM(INDEX(_xlfn.TEXTSPLIT(Tabela13[[#This Row],[ID_IPs_associados]],"|"),1,1)),""))</f>
        <v/>
      </c>
      <c r="AE412" s="48" t="str">
        <f>IF(Tabela13[[#This Row],[ID_IPs_associados]]="","",IFERROR(TRIM(INDEX(_xlfn.TEXTSPLIT(Tabela13[[#This Row],[ID_IPs_associados]],"|"),1,2)),""))</f>
        <v/>
      </c>
      <c r="AF412" s="48" t="str">
        <f>IF(Tabela13[[#This Row],[ID_IPs_associados]]="","",IFERROR(TRIM(INDEX(_xlfn.TEXTSPLIT(Tabela13[[#This Row],[ID_IPs_associados]],"|"),1,3)),""))</f>
        <v/>
      </c>
      <c r="AG412" s="48" t="str">
        <f>IF(Tabela13[[#This Row],[ID_IPs_associados]]="","",IFERROR(TRIM(INDEX(_xlfn.TEXTSPLIT(Tabela13[[#This Row],[ID_IPs_associados]],"|"),1,4)),""))</f>
        <v/>
      </c>
      <c r="AH412" s="48" t="str">
        <f>IF(Tabela13[[#This Row],[ID_IPs_associados]]="","",IFERROR(TRIM(INDEX(_xlfn.TEXTSPLIT(Tabela13[[#This Row],[ID_IPs_associados]],"|"),1,5)),""))</f>
        <v/>
      </c>
    </row>
    <row r="413" spans="1:34" ht="62.5" hidden="1" x14ac:dyDescent="0.35">
      <c r="A413" s="43" t="s">
        <v>1043</v>
      </c>
      <c r="B413" s="44" t="s">
        <v>1044</v>
      </c>
      <c r="C413" s="45"/>
      <c r="D413" s="44"/>
      <c r="E413" s="45">
        <v>427</v>
      </c>
      <c r="F413" s="44" t="s">
        <v>1062</v>
      </c>
      <c r="G413" s="45" t="s">
        <v>41</v>
      </c>
      <c r="H413" s="45" t="s">
        <v>126</v>
      </c>
      <c r="I413" s="45" t="s">
        <v>126</v>
      </c>
      <c r="J413" s="45">
        <v>2026</v>
      </c>
      <c r="K413" s="46" t="s">
        <v>1046</v>
      </c>
      <c r="L413" s="78" t="s">
        <v>32</v>
      </c>
      <c r="M413" s="45" t="s">
        <v>188</v>
      </c>
      <c r="N413" s="45" t="s">
        <v>34</v>
      </c>
      <c r="O413" s="45" t="s">
        <v>35</v>
      </c>
      <c r="P413" s="45"/>
      <c r="Q413" s="47"/>
      <c r="R413" s="45" t="s">
        <v>203</v>
      </c>
      <c r="S413" s="45"/>
      <c r="T413" s="45"/>
      <c r="U413" s="45"/>
      <c r="V413" s="45"/>
      <c r="W413" s="45"/>
      <c r="X413" s="45"/>
      <c r="Y413" s="45"/>
      <c r="Z413" s="45"/>
      <c r="AA413" s="44" t="s">
        <v>1063</v>
      </c>
      <c r="AB413" s="44" t="s">
        <v>1048</v>
      </c>
      <c r="AC413" s="48"/>
      <c r="AD413" s="48" t="str">
        <f>IF(Tabela13[[#This Row],[ID_IPs_associados]]="","",IFERROR(TRIM(INDEX(_xlfn.TEXTSPLIT(Tabela13[[#This Row],[ID_IPs_associados]],"|"),1,1)),""))</f>
        <v/>
      </c>
      <c r="AE413" s="48" t="str">
        <f>IF(Tabela13[[#This Row],[ID_IPs_associados]]="","",IFERROR(TRIM(INDEX(_xlfn.TEXTSPLIT(Tabela13[[#This Row],[ID_IPs_associados]],"|"),1,2)),""))</f>
        <v/>
      </c>
      <c r="AF413" s="48" t="str">
        <f>IF(Tabela13[[#This Row],[ID_IPs_associados]]="","",IFERROR(TRIM(INDEX(_xlfn.TEXTSPLIT(Tabela13[[#This Row],[ID_IPs_associados]],"|"),1,3)),""))</f>
        <v/>
      </c>
      <c r="AG413" s="48" t="str">
        <f>IF(Tabela13[[#This Row],[ID_IPs_associados]]="","",IFERROR(TRIM(INDEX(_xlfn.TEXTSPLIT(Tabela13[[#This Row],[ID_IPs_associados]],"|"),1,4)),""))</f>
        <v/>
      </c>
      <c r="AH413" s="48" t="str">
        <f>IF(Tabela13[[#This Row],[ID_IPs_associados]]="","",IFERROR(TRIM(INDEX(_xlfn.TEXTSPLIT(Tabela13[[#This Row],[ID_IPs_associados]],"|"),1,5)),""))</f>
        <v/>
      </c>
    </row>
    <row r="414" spans="1:34" ht="75" hidden="1" x14ac:dyDescent="0.35">
      <c r="A414" s="43" t="s">
        <v>1043</v>
      </c>
      <c r="B414" s="44" t="s">
        <v>1044</v>
      </c>
      <c r="C414" s="45"/>
      <c r="D414" s="44"/>
      <c r="E414" s="45">
        <v>428</v>
      </c>
      <c r="F414" s="44" t="s">
        <v>1064</v>
      </c>
      <c r="G414" s="45" t="s">
        <v>41</v>
      </c>
      <c r="H414" s="45" t="s">
        <v>126</v>
      </c>
      <c r="I414" s="45" t="s">
        <v>126</v>
      </c>
      <c r="J414" s="45">
        <v>2026</v>
      </c>
      <c r="K414" s="49">
        <v>5</v>
      </c>
      <c r="L414" s="78" t="s">
        <v>32</v>
      </c>
      <c r="M414" s="45" t="s">
        <v>188</v>
      </c>
      <c r="N414" s="45" t="s">
        <v>34</v>
      </c>
      <c r="O414" s="45" t="s">
        <v>35</v>
      </c>
      <c r="P414" s="45"/>
      <c r="Q414" s="47"/>
      <c r="R414" s="45" t="s">
        <v>203</v>
      </c>
      <c r="S414" s="45"/>
      <c r="T414" s="45"/>
      <c r="U414" s="45"/>
      <c r="V414" s="45"/>
      <c r="W414" s="45"/>
      <c r="X414" s="45"/>
      <c r="Y414" s="45"/>
      <c r="Z414" s="45"/>
      <c r="AA414" s="44" t="s">
        <v>1065</v>
      </c>
      <c r="AB414" s="44" t="s">
        <v>1048</v>
      </c>
      <c r="AC414" s="48"/>
      <c r="AD414" s="48" t="str">
        <f>IF(Tabela13[[#This Row],[ID_IPs_associados]]="","",IFERROR(TRIM(INDEX(_xlfn.TEXTSPLIT(Tabela13[[#This Row],[ID_IPs_associados]],"|"),1,1)),""))</f>
        <v/>
      </c>
      <c r="AE414" s="48" t="str">
        <f>IF(Tabela13[[#This Row],[ID_IPs_associados]]="","",IFERROR(TRIM(INDEX(_xlfn.TEXTSPLIT(Tabela13[[#This Row],[ID_IPs_associados]],"|"),1,2)),""))</f>
        <v/>
      </c>
      <c r="AF414" s="48" t="str">
        <f>IF(Tabela13[[#This Row],[ID_IPs_associados]]="","",IFERROR(TRIM(INDEX(_xlfn.TEXTSPLIT(Tabela13[[#This Row],[ID_IPs_associados]],"|"),1,3)),""))</f>
        <v/>
      </c>
      <c r="AG414" s="48" t="str">
        <f>IF(Tabela13[[#This Row],[ID_IPs_associados]]="","",IFERROR(TRIM(INDEX(_xlfn.TEXTSPLIT(Tabela13[[#This Row],[ID_IPs_associados]],"|"),1,4)),""))</f>
        <v/>
      </c>
      <c r="AH414" s="48" t="str">
        <f>IF(Tabela13[[#This Row],[ID_IPs_associados]]="","",IFERROR(TRIM(INDEX(_xlfn.TEXTSPLIT(Tabela13[[#This Row],[ID_IPs_associados]],"|"),1,5)),""))</f>
        <v/>
      </c>
    </row>
    <row r="415" spans="1:34" ht="50" hidden="1" x14ac:dyDescent="0.35">
      <c r="A415" s="43" t="s">
        <v>1066</v>
      </c>
      <c r="B415" s="44" t="s">
        <v>1067</v>
      </c>
      <c r="C415" s="45"/>
      <c r="D415" s="44"/>
      <c r="E415" s="45">
        <v>429</v>
      </c>
      <c r="F415" s="44" t="s">
        <v>1068</v>
      </c>
      <c r="G415" s="45" t="s">
        <v>365</v>
      </c>
      <c r="H415" s="45">
        <v>2023</v>
      </c>
      <c r="I415" s="110">
        <v>83300000</v>
      </c>
      <c r="J415" s="45">
        <v>2035</v>
      </c>
      <c r="K415" s="49">
        <v>125000000</v>
      </c>
      <c r="L415" s="78" t="s">
        <v>289</v>
      </c>
      <c r="M415" s="45" t="s">
        <v>112</v>
      </c>
      <c r="N415" s="45" t="s">
        <v>34</v>
      </c>
      <c r="O415" s="45" t="s">
        <v>35</v>
      </c>
      <c r="P415" s="45"/>
      <c r="Q415" s="47"/>
      <c r="R415" s="45" t="s">
        <v>112</v>
      </c>
      <c r="S415" s="45"/>
      <c r="T415" s="45"/>
      <c r="U415" s="45"/>
      <c r="V415" s="45"/>
      <c r="W415" s="45"/>
      <c r="X415" s="45"/>
      <c r="Y415" s="45"/>
      <c r="Z415" s="45"/>
      <c r="AA415" s="44"/>
      <c r="AB415" s="44"/>
      <c r="AC415" s="48" t="s">
        <v>1069</v>
      </c>
      <c r="AD415" s="48" t="str">
        <f>IF(Tabela13[[#This Row],[ID_IPs_associados]]="","",IFERROR(TRIM(INDEX(_xlfn.TEXTSPLIT(Tabela13[[#This Row],[ID_IPs_associados]],"|"),1,1)),""))</f>
        <v/>
      </c>
      <c r="AE415" s="48" t="str">
        <f>IF(Tabela13[[#This Row],[ID_IPs_associados]]="","",IFERROR(TRIM(INDEX(_xlfn.TEXTSPLIT(Tabela13[[#This Row],[ID_IPs_associados]],"|"),1,2)),""))</f>
        <v/>
      </c>
      <c r="AF415" s="48" t="str">
        <f>IF(Tabela13[[#This Row],[ID_IPs_associados]]="","",IFERROR(TRIM(INDEX(_xlfn.TEXTSPLIT(Tabela13[[#This Row],[ID_IPs_associados]],"|"),1,3)),""))</f>
        <v/>
      </c>
      <c r="AG415" s="48" t="str">
        <f>IF(Tabela13[[#This Row],[ID_IPs_associados]]="","",IFERROR(TRIM(INDEX(_xlfn.TEXTSPLIT(Tabela13[[#This Row],[ID_IPs_associados]],"|"),1,4)),""))</f>
        <v/>
      </c>
      <c r="AH415" s="48" t="str">
        <f>IF(Tabela13[[#This Row],[ID_IPs_associados]]="","",IFERROR(TRIM(INDEX(_xlfn.TEXTSPLIT(Tabela13[[#This Row],[ID_IPs_associados]],"|"),1,5)),""))</f>
        <v/>
      </c>
    </row>
    <row r="416" spans="1:34" ht="50" hidden="1" x14ac:dyDescent="0.35">
      <c r="A416" s="43" t="s">
        <v>1066</v>
      </c>
      <c r="B416" s="44" t="s">
        <v>1067</v>
      </c>
      <c r="C416" s="45"/>
      <c r="D416" s="44"/>
      <c r="E416" s="45">
        <v>430</v>
      </c>
      <c r="F416" s="44" t="s">
        <v>1070</v>
      </c>
      <c r="G416" s="45" t="s">
        <v>101</v>
      </c>
      <c r="H416" s="45">
        <v>2023</v>
      </c>
      <c r="I416" s="110">
        <v>3823529</v>
      </c>
      <c r="J416" s="45">
        <v>2035</v>
      </c>
      <c r="K416" s="49">
        <v>6500000</v>
      </c>
      <c r="L416" s="78" t="s">
        <v>289</v>
      </c>
      <c r="M416" s="45" t="s">
        <v>112</v>
      </c>
      <c r="N416" s="45" t="s">
        <v>34</v>
      </c>
      <c r="O416" s="45" t="s">
        <v>35</v>
      </c>
      <c r="P416" s="45"/>
      <c r="Q416" s="47"/>
      <c r="R416" s="45" t="s">
        <v>112</v>
      </c>
      <c r="S416" s="45"/>
      <c r="T416" s="45"/>
      <c r="U416" s="45"/>
      <c r="V416" s="45"/>
      <c r="W416" s="45"/>
      <c r="X416" s="45"/>
      <c r="Y416" s="45"/>
      <c r="Z416" s="45"/>
      <c r="AA416" s="44"/>
      <c r="AB416" s="44"/>
      <c r="AC416" s="48" t="s">
        <v>1069</v>
      </c>
      <c r="AD416" s="48" t="str">
        <f>IF(Tabela13[[#This Row],[ID_IPs_associados]]="","",IFERROR(TRIM(INDEX(_xlfn.TEXTSPLIT(Tabela13[[#This Row],[ID_IPs_associados]],"|"),1,1)),""))</f>
        <v/>
      </c>
      <c r="AE416" s="48" t="str">
        <f>IF(Tabela13[[#This Row],[ID_IPs_associados]]="","",IFERROR(TRIM(INDEX(_xlfn.TEXTSPLIT(Tabela13[[#This Row],[ID_IPs_associados]],"|"),1,2)),""))</f>
        <v/>
      </c>
      <c r="AF416" s="48" t="str">
        <f>IF(Tabela13[[#This Row],[ID_IPs_associados]]="","",IFERROR(TRIM(INDEX(_xlfn.TEXTSPLIT(Tabela13[[#This Row],[ID_IPs_associados]],"|"),1,3)),""))</f>
        <v/>
      </c>
      <c r="AG416" s="48" t="str">
        <f>IF(Tabela13[[#This Row],[ID_IPs_associados]]="","",IFERROR(TRIM(INDEX(_xlfn.TEXTSPLIT(Tabela13[[#This Row],[ID_IPs_associados]],"|"),1,4)),""))</f>
        <v/>
      </c>
      <c r="AH416" s="48" t="str">
        <f>IF(Tabela13[[#This Row],[ID_IPs_associados]]="","",IFERROR(TRIM(INDEX(_xlfn.TEXTSPLIT(Tabela13[[#This Row],[ID_IPs_associados]],"|"),1,5)),""))</f>
        <v/>
      </c>
    </row>
    <row r="417" spans="1:34" ht="50" hidden="1" x14ac:dyDescent="0.35">
      <c r="A417" s="43" t="s">
        <v>1066</v>
      </c>
      <c r="B417" s="44" t="s">
        <v>1067</v>
      </c>
      <c r="C417" s="45"/>
      <c r="D417" s="44"/>
      <c r="E417" s="45">
        <v>431</v>
      </c>
      <c r="F417" s="44" t="s">
        <v>1071</v>
      </c>
      <c r="G417" s="45" t="s">
        <v>101</v>
      </c>
      <c r="H417" s="45">
        <v>2023</v>
      </c>
      <c r="I417" s="110">
        <v>3207692</v>
      </c>
      <c r="J417" s="45">
        <v>2035</v>
      </c>
      <c r="K417" s="49">
        <v>3000000</v>
      </c>
      <c r="L417" s="78" t="s">
        <v>289</v>
      </c>
      <c r="M417" s="45" t="s">
        <v>112</v>
      </c>
      <c r="N417" s="45" t="s">
        <v>34</v>
      </c>
      <c r="O417" s="45" t="s">
        <v>35</v>
      </c>
      <c r="P417" s="45"/>
      <c r="Q417" s="47"/>
      <c r="R417" s="45" t="s">
        <v>112</v>
      </c>
      <c r="S417" s="45"/>
      <c r="T417" s="45"/>
      <c r="U417" s="45"/>
      <c r="V417" s="45"/>
      <c r="W417" s="45"/>
      <c r="X417" s="45"/>
      <c r="Y417" s="45"/>
      <c r="Z417" s="45"/>
      <c r="AA417" s="44"/>
      <c r="AB417" s="44"/>
      <c r="AC417" s="48" t="s">
        <v>1069</v>
      </c>
      <c r="AD417" s="48" t="str">
        <f>IF(Tabela13[[#This Row],[ID_IPs_associados]]="","",IFERROR(TRIM(INDEX(_xlfn.TEXTSPLIT(Tabela13[[#This Row],[ID_IPs_associados]],"|"),1,1)),""))</f>
        <v/>
      </c>
      <c r="AE417" s="48" t="str">
        <f>IF(Tabela13[[#This Row],[ID_IPs_associados]]="","",IFERROR(TRIM(INDEX(_xlfn.TEXTSPLIT(Tabela13[[#This Row],[ID_IPs_associados]],"|"),1,2)),""))</f>
        <v/>
      </c>
      <c r="AF417" s="48" t="str">
        <f>IF(Tabela13[[#This Row],[ID_IPs_associados]]="","",IFERROR(TRIM(INDEX(_xlfn.TEXTSPLIT(Tabela13[[#This Row],[ID_IPs_associados]],"|"),1,3)),""))</f>
        <v/>
      </c>
      <c r="AG417" s="48" t="str">
        <f>IF(Tabela13[[#This Row],[ID_IPs_associados]]="","",IFERROR(TRIM(INDEX(_xlfn.TEXTSPLIT(Tabela13[[#This Row],[ID_IPs_associados]],"|"),1,4)),""))</f>
        <v/>
      </c>
      <c r="AH417" s="48" t="str">
        <f>IF(Tabela13[[#This Row],[ID_IPs_associados]]="","",IFERROR(TRIM(INDEX(_xlfn.TEXTSPLIT(Tabela13[[#This Row],[ID_IPs_associados]],"|"),1,5)),""))</f>
        <v/>
      </c>
    </row>
    <row r="418" spans="1:34" ht="37.5" hidden="1" x14ac:dyDescent="0.35">
      <c r="A418" s="68" t="s">
        <v>1066</v>
      </c>
      <c r="B418" s="69" t="s">
        <v>1067</v>
      </c>
      <c r="C418" s="70"/>
      <c r="D418" s="69"/>
      <c r="E418" s="45">
        <v>432</v>
      </c>
      <c r="F418" s="69" t="s">
        <v>1072</v>
      </c>
      <c r="G418" s="70" t="s">
        <v>41</v>
      </c>
      <c r="H418" s="70">
        <v>2024</v>
      </c>
      <c r="I418" s="70">
        <v>6</v>
      </c>
      <c r="J418" s="70">
        <v>2035</v>
      </c>
      <c r="K418" s="79">
        <v>10</v>
      </c>
      <c r="L418" s="80" t="s">
        <v>289</v>
      </c>
      <c r="M418" s="70" t="s">
        <v>44</v>
      </c>
      <c r="N418" s="45" t="s">
        <v>34</v>
      </c>
      <c r="O418" s="45" t="s">
        <v>35</v>
      </c>
      <c r="P418" s="70"/>
      <c r="Q418" s="72"/>
      <c r="R418" s="70" t="s">
        <v>1073</v>
      </c>
      <c r="S418" s="70">
        <v>11</v>
      </c>
      <c r="T418" s="70" t="s">
        <v>290</v>
      </c>
      <c r="U418" s="70"/>
      <c r="V418" s="70"/>
      <c r="W418" s="70"/>
      <c r="X418" s="70"/>
      <c r="Y418" s="70"/>
      <c r="Z418" s="70"/>
      <c r="AA418" s="44"/>
      <c r="AB418" s="44"/>
      <c r="AC418" s="73"/>
      <c r="AD418" s="73" t="str">
        <f>IF(Tabela13[[#This Row],[ID_IPs_associados]]="","",IFERROR(TRIM(INDEX(_xlfn.TEXTSPLIT(Tabela13[[#This Row],[ID_IPs_associados]],"|"),1,1)),""))</f>
        <v/>
      </c>
      <c r="AE418" s="73" t="str">
        <f>IF(Tabela13[[#This Row],[ID_IPs_associados]]="","",IFERROR(TRIM(INDEX(_xlfn.TEXTSPLIT(Tabela13[[#This Row],[ID_IPs_associados]],"|"),1,2)),""))</f>
        <v/>
      </c>
      <c r="AF418" s="73" t="str">
        <f>IF(Tabela13[[#This Row],[ID_IPs_associados]]="","",IFERROR(TRIM(INDEX(_xlfn.TEXTSPLIT(Tabela13[[#This Row],[ID_IPs_associados]],"|"),1,3)),""))</f>
        <v/>
      </c>
      <c r="AG418" s="73" t="str">
        <f>IF(Tabela13[[#This Row],[ID_IPs_associados]]="","",IFERROR(TRIM(INDEX(_xlfn.TEXTSPLIT(Tabela13[[#This Row],[ID_IPs_associados]],"|"),1,4)),""))</f>
        <v/>
      </c>
      <c r="AH418" s="73" t="str">
        <f>IF(Tabela13[[#This Row],[ID_IPs_associados]]="","",IFERROR(TRIM(INDEX(_xlfn.TEXTSPLIT(Tabela13[[#This Row],[ID_IPs_associados]],"|"),1,5)),""))</f>
        <v/>
      </c>
    </row>
    <row r="419" spans="1:34" ht="75" hidden="1" x14ac:dyDescent="0.35">
      <c r="A419" s="43" t="s">
        <v>92</v>
      </c>
      <c r="B419" s="44" t="s">
        <v>93</v>
      </c>
      <c r="C419" s="45"/>
      <c r="D419" s="44"/>
      <c r="E419" s="45">
        <v>433</v>
      </c>
      <c r="F419" s="44" t="s">
        <v>1074</v>
      </c>
      <c r="G419" s="45" t="s">
        <v>41</v>
      </c>
      <c r="H419" s="45">
        <v>2025</v>
      </c>
      <c r="I419" s="45">
        <v>37.47</v>
      </c>
      <c r="J419" s="45">
        <v>2030</v>
      </c>
      <c r="K419" s="46">
        <v>40</v>
      </c>
      <c r="L419" s="78" t="s">
        <v>281</v>
      </c>
      <c r="M419" s="45" t="s">
        <v>119</v>
      </c>
      <c r="N419" s="45" t="s">
        <v>34</v>
      </c>
      <c r="O419" s="45" t="s">
        <v>35</v>
      </c>
      <c r="P419" s="45"/>
      <c r="Q419" s="47"/>
      <c r="R419" s="45" t="s">
        <v>97</v>
      </c>
      <c r="S419" s="45"/>
      <c r="T419" s="45"/>
      <c r="U419" s="45"/>
      <c r="V419" s="45"/>
      <c r="W419" s="45"/>
      <c r="X419" s="45"/>
      <c r="Y419" s="45"/>
      <c r="Z419" s="45"/>
      <c r="AA419" s="44" t="s">
        <v>1075</v>
      </c>
      <c r="AB419" s="52" t="s">
        <v>498</v>
      </c>
      <c r="AC419" s="48"/>
      <c r="AD419" s="48" t="str">
        <f>IF(Tabela13[[#This Row],[ID_IPs_associados]]="","",IFERROR(TRIM(INDEX(_xlfn.TEXTSPLIT(Tabela13[[#This Row],[ID_IPs_associados]],"|"),1,1)),""))</f>
        <v/>
      </c>
      <c r="AE419" s="48" t="str">
        <f>IF(Tabela13[[#This Row],[ID_IPs_associados]]="","",IFERROR(TRIM(INDEX(_xlfn.TEXTSPLIT(Tabela13[[#This Row],[ID_IPs_associados]],"|"),1,2)),""))</f>
        <v/>
      </c>
      <c r="AF419" s="48" t="str">
        <f>IF(Tabela13[[#This Row],[ID_IPs_associados]]="","",IFERROR(TRIM(INDEX(_xlfn.TEXTSPLIT(Tabela13[[#This Row],[ID_IPs_associados]],"|"),1,3)),""))</f>
        <v/>
      </c>
      <c r="AG419" s="48" t="str">
        <f>IF(Tabela13[[#This Row],[ID_IPs_associados]]="","",IFERROR(TRIM(INDEX(_xlfn.TEXTSPLIT(Tabela13[[#This Row],[ID_IPs_associados]],"|"),1,4)),""))</f>
        <v/>
      </c>
      <c r="AH419" s="48" t="str">
        <f>IF(Tabela13[[#This Row],[ID_IPs_associados]]="","",IFERROR(TRIM(INDEX(_xlfn.TEXTSPLIT(Tabela13[[#This Row],[ID_IPs_associados]],"|"),1,5)),""))</f>
        <v/>
      </c>
    </row>
    <row r="420" spans="1:34" ht="37.5" hidden="1" x14ac:dyDescent="0.35">
      <c r="A420" s="43" t="s">
        <v>1076</v>
      </c>
      <c r="B420" s="44" t="s">
        <v>1077</v>
      </c>
      <c r="C420" s="45"/>
      <c r="D420" s="44"/>
      <c r="E420" s="45">
        <v>434</v>
      </c>
      <c r="F420" s="44" t="s">
        <v>1078</v>
      </c>
      <c r="G420" s="45" t="s">
        <v>41</v>
      </c>
      <c r="H420" s="45" t="s">
        <v>1079</v>
      </c>
      <c r="I420" s="45">
        <v>19.100000000000001</v>
      </c>
      <c r="J420" s="45">
        <v>2030</v>
      </c>
      <c r="K420" s="49">
        <v>90</v>
      </c>
      <c r="L420" s="78" t="s">
        <v>255</v>
      </c>
      <c r="M420" s="45" t="s">
        <v>151</v>
      </c>
      <c r="N420" s="45" t="s">
        <v>34</v>
      </c>
      <c r="O420" s="45" t="s">
        <v>35</v>
      </c>
      <c r="P420" s="45"/>
      <c r="Q420" s="47"/>
      <c r="R420" s="45" t="s">
        <v>152</v>
      </c>
      <c r="S420" s="45"/>
      <c r="T420" s="45"/>
      <c r="U420" s="45"/>
      <c r="V420" s="45"/>
      <c r="W420" s="45"/>
      <c r="X420" s="45"/>
      <c r="Y420" s="45"/>
      <c r="Z420" s="45"/>
      <c r="AA420" s="44" t="s">
        <v>1080</v>
      </c>
      <c r="AB420" s="44" t="s">
        <v>1081</v>
      </c>
      <c r="AC420" s="48"/>
      <c r="AD420" s="48" t="str">
        <f>IF(Tabela13[[#This Row],[ID_IPs_associados]]="","",IFERROR(TRIM(INDEX(_xlfn.TEXTSPLIT(Tabela13[[#This Row],[ID_IPs_associados]],"|"),1,1)),""))</f>
        <v/>
      </c>
      <c r="AE420" s="48" t="str">
        <f>IF(Tabela13[[#This Row],[ID_IPs_associados]]="","",IFERROR(TRIM(INDEX(_xlfn.TEXTSPLIT(Tabela13[[#This Row],[ID_IPs_associados]],"|"),1,2)),""))</f>
        <v/>
      </c>
      <c r="AF420" s="48" t="str">
        <f>IF(Tabela13[[#This Row],[ID_IPs_associados]]="","",IFERROR(TRIM(INDEX(_xlfn.TEXTSPLIT(Tabela13[[#This Row],[ID_IPs_associados]],"|"),1,3)),""))</f>
        <v/>
      </c>
      <c r="AG420" s="48" t="str">
        <f>IF(Tabela13[[#This Row],[ID_IPs_associados]]="","",IFERROR(TRIM(INDEX(_xlfn.TEXTSPLIT(Tabela13[[#This Row],[ID_IPs_associados]],"|"),1,4)),""))</f>
        <v/>
      </c>
      <c r="AH420" s="48" t="str">
        <f>IF(Tabela13[[#This Row],[ID_IPs_associados]]="","",IFERROR(TRIM(INDEX(_xlfn.TEXTSPLIT(Tabela13[[#This Row],[ID_IPs_associados]],"|"),1,5)),""))</f>
        <v/>
      </c>
    </row>
    <row r="421" spans="1:34" ht="37.5" hidden="1" x14ac:dyDescent="0.35">
      <c r="A421" s="43" t="s">
        <v>1076</v>
      </c>
      <c r="B421" s="44" t="s">
        <v>1077</v>
      </c>
      <c r="C421" s="45"/>
      <c r="D421" s="44"/>
      <c r="E421" s="45">
        <v>435</v>
      </c>
      <c r="F421" s="44" t="s">
        <v>1082</v>
      </c>
      <c r="G421" s="45" t="s">
        <v>101</v>
      </c>
      <c r="H421" s="45">
        <v>2025</v>
      </c>
      <c r="I421" s="45">
        <v>1105</v>
      </c>
      <c r="J421" s="45">
        <v>2030</v>
      </c>
      <c r="K421" s="49">
        <v>221</v>
      </c>
      <c r="L421" s="78" t="s">
        <v>255</v>
      </c>
      <c r="M421" s="45" t="s">
        <v>151</v>
      </c>
      <c r="N421" s="45" t="s">
        <v>34</v>
      </c>
      <c r="O421" s="45" t="s">
        <v>35</v>
      </c>
      <c r="P421" s="45"/>
      <c r="Q421" s="47"/>
      <c r="R421" s="45" t="s">
        <v>152</v>
      </c>
      <c r="S421" s="45"/>
      <c r="T421" s="45"/>
      <c r="U421" s="45"/>
      <c r="V421" s="45"/>
      <c r="W421" s="45"/>
      <c r="X421" s="45"/>
      <c r="Y421" s="45"/>
      <c r="Z421" s="45"/>
      <c r="AA421" s="44"/>
      <c r="AB421" s="44" t="s">
        <v>1081</v>
      </c>
      <c r="AC421" s="48"/>
      <c r="AD421" s="48" t="str">
        <f>IF(Tabela13[[#This Row],[ID_IPs_associados]]="","",IFERROR(TRIM(INDEX(_xlfn.TEXTSPLIT(Tabela13[[#This Row],[ID_IPs_associados]],"|"),1,1)),""))</f>
        <v/>
      </c>
      <c r="AE421" s="48" t="str">
        <f>IF(Tabela13[[#This Row],[ID_IPs_associados]]="","",IFERROR(TRIM(INDEX(_xlfn.TEXTSPLIT(Tabela13[[#This Row],[ID_IPs_associados]],"|"),1,2)),""))</f>
        <v/>
      </c>
      <c r="AF421" s="48" t="str">
        <f>IF(Tabela13[[#This Row],[ID_IPs_associados]]="","",IFERROR(TRIM(INDEX(_xlfn.TEXTSPLIT(Tabela13[[#This Row],[ID_IPs_associados]],"|"),1,3)),""))</f>
        <v/>
      </c>
      <c r="AG421" s="48" t="str">
        <f>IF(Tabela13[[#This Row],[ID_IPs_associados]]="","",IFERROR(TRIM(INDEX(_xlfn.TEXTSPLIT(Tabela13[[#This Row],[ID_IPs_associados]],"|"),1,4)),""))</f>
        <v/>
      </c>
      <c r="AH421" s="48" t="str">
        <f>IF(Tabela13[[#This Row],[ID_IPs_associados]]="","",IFERROR(TRIM(INDEX(_xlfn.TEXTSPLIT(Tabela13[[#This Row],[ID_IPs_associados]],"|"),1,5)),""))</f>
        <v/>
      </c>
    </row>
    <row r="422" spans="1:34" ht="37.5" hidden="1" x14ac:dyDescent="0.35">
      <c r="A422" s="43" t="s">
        <v>1076</v>
      </c>
      <c r="B422" s="44" t="s">
        <v>1077</v>
      </c>
      <c r="C422" s="45"/>
      <c r="D422" s="44"/>
      <c r="E422" s="45">
        <v>436</v>
      </c>
      <c r="F422" s="44" t="s">
        <v>1083</v>
      </c>
      <c r="G422" s="45" t="s">
        <v>101</v>
      </c>
      <c r="H422" s="45">
        <v>2025</v>
      </c>
      <c r="I422" s="45">
        <v>263</v>
      </c>
      <c r="J422" s="45">
        <v>2030</v>
      </c>
      <c r="K422" s="49">
        <v>210.4</v>
      </c>
      <c r="L422" s="78" t="s">
        <v>255</v>
      </c>
      <c r="M422" s="45" t="s">
        <v>151</v>
      </c>
      <c r="N422" s="45" t="s">
        <v>34</v>
      </c>
      <c r="O422" s="45" t="s">
        <v>35</v>
      </c>
      <c r="P422" s="45"/>
      <c r="Q422" s="47"/>
      <c r="R422" s="45" t="s">
        <v>152</v>
      </c>
      <c r="S422" s="45"/>
      <c r="T422" s="45"/>
      <c r="U422" s="45"/>
      <c r="V422" s="45"/>
      <c r="W422" s="45"/>
      <c r="X422" s="45"/>
      <c r="Y422" s="45"/>
      <c r="Z422" s="45"/>
      <c r="AA422" s="44"/>
      <c r="AB422" s="44" t="s">
        <v>1081</v>
      </c>
      <c r="AC422" s="48"/>
      <c r="AD422" s="48" t="str">
        <f>IF(Tabela13[[#This Row],[ID_IPs_associados]]="","",IFERROR(TRIM(INDEX(_xlfn.TEXTSPLIT(Tabela13[[#This Row],[ID_IPs_associados]],"|"),1,1)),""))</f>
        <v/>
      </c>
      <c r="AE422" s="48" t="str">
        <f>IF(Tabela13[[#This Row],[ID_IPs_associados]]="","",IFERROR(TRIM(INDEX(_xlfn.TEXTSPLIT(Tabela13[[#This Row],[ID_IPs_associados]],"|"),1,2)),""))</f>
        <v/>
      </c>
      <c r="AF422" s="48" t="str">
        <f>IF(Tabela13[[#This Row],[ID_IPs_associados]]="","",IFERROR(TRIM(INDEX(_xlfn.TEXTSPLIT(Tabela13[[#This Row],[ID_IPs_associados]],"|"),1,3)),""))</f>
        <v/>
      </c>
      <c r="AG422" s="48" t="str">
        <f>IF(Tabela13[[#This Row],[ID_IPs_associados]]="","",IFERROR(TRIM(INDEX(_xlfn.TEXTSPLIT(Tabela13[[#This Row],[ID_IPs_associados]],"|"),1,4)),""))</f>
        <v/>
      </c>
      <c r="AH422" s="48" t="str">
        <f>IF(Tabela13[[#This Row],[ID_IPs_associados]]="","",IFERROR(TRIM(INDEX(_xlfn.TEXTSPLIT(Tabela13[[#This Row],[ID_IPs_associados]],"|"),1,5)),""))</f>
        <v/>
      </c>
    </row>
    <row r="423" spans="1:34" ht="37.5" hidden="1" x14ac:dyDescent="0.35">
      <c r="A423" s="43" t="s">
        <v>1076</v>
      </c>
      <c r="B423" s="44" t="s">
        <v>1077</v>
      </c>
      <c r="C423" s="45"/>
      <c r="D423" s="44"/>
      <c r="E423" s="45">
        <v>437</v>
      </c>
      <c r="F423" s="44" t="s">
        <v>1084</v>
      </c>
      <c r="G423" s="45" t="s">
        <v>101</v>
      </c>
      <c r="H423" s="45">
        <v>2024</v>
      </c>
      <c r="I423" s="110">
        <v>351000</v>
      </c>
      <c r="J423" s="45">
        <v>2030</v>
      </c>
      <c r="K423" s="49">
        <v>190000</v>
      </c>
      <c r="L423" s="78" t="s">
        <v>134</v>
      </c>
      <c r="M423" s="45" t="s">
        <v>135</v>
      </c>
      <c r="N423" s="45" t="s">
        <v>34</v>
      </c>
      <c r="O423" s="45" t="s">
        <v>35</v>
      </c>
      <c r="P423" s="45"/>
      <c r="Q423" s="47"/>
      <c r="R423" s="45" t="s">
        <v>136</v>
      </c>
      <c r="S423" s="45"/>
      <c r="T423" s="45"/>
      <c r="U423" s="45"/>
      <c r="V423" s="45"/>
      <c r="W423" s="45"/>
      <c r="X423" s="45"/>
      <c r="Y423" s="45"/>
      <c r="Z423" s="45"/>
      <c r="AA423" s="44" t="s">
        <v>1085</v>
      </c>
      <c r="AB423" s="44" t="s">
        <v>138</v>
      </c>
      <c r="AC423" s="48"/>
      <c r="AD423" s="48" t="str">
        <f>IF(Tabela13[[#This Row],[ID_IPs_associados]]="","",IFERROR(TRIM(INDEX(_xlfn.TEXTSPLIT(Tabela13[[#This Row],[ID_IPs_associados]],"|"),1,1)),""))</f>
        <v/>
      </c>
      <c r="AE423" s="48" t="str">
        <f>IF(Tabela13[[#This Row],[ID_IPs_associados]]="","",IFERROR(TRIM(INDEX(_xlfn.TEXTSPLIT(Tabela13[[#This Row],[ID_IPs_associados]],"|"),1,2)),""))</f>
        <v/>
      </c>
      <c r="AF423" s="48" t="str">
        <f>IF(Tabela13[[#This Row],[ID_IPs_associados]]="","",IFERROR(TRIM(INDEX(_xlfn.TEXTSPLIT(Tabela13[[#This Row],[ID_IPs_associados]],"|"),1,3)),""))</f>
        <v/>
      </c>
      <c r="AG423" s="48" t="str">
        <f>IF(Tabela13[[#This Row],[ID_IPs_associados]]="","",IFERROR(TRIM(INDEX(_xlfn.TEXTSPLIT(Tabela13[[#This Row],[ID_IPs_associados]],"|"),1,4)),""))</f>
        <v/>
      </c>
      <c r="AH423" s="48" t="str">
        <f>IF(Tabela13[[#This Row],[ID_IPs_associados]]="","",IFERROR(TRIM(INDEX(_xlfn.TEXTSPLIT(Tabela13[[#This Row],[ID_IPs_associados]],"|"),1,5)),""))</f>
        <v/>
      </c>
    </row>
    <row r="424" spans="1:34" ht="50" hidden="1" x14ac:dyDescent="0.35">
      <c r="A424" s="43" t="s">
        <v>1076</v>
      </c>
      <c r="B424" s="44" t="s">
        <v>1077</v>
      </c>
      <c r="C424" s="45"/>
      <c r="D424" s="44"/>
      <c r="E424" s="45">
        <v>438</v>
      </c>
      <c r="F424" s="44" t="s">
        <v>1086</v>
      </c>
      <c r="G424" s="45" t="s">
        <v>41</v>
      </c>
      <c r="H424" s="45">
        <v>2023</v>
      </c>
      <c r="I424" s="45" t="s">
        <v>1087</v>
      </c>
      <c r="J424" s="45">
        <v>2030</v>
      </c>
      <c r="K424" s="46" t="s">
        <v>1088</v>
      </c>
      <c r="L424" s="78" t="s">
        <v>255</v>
      </c>
      <c r="M424" s="45" t="s">
        <v>119</v>
      </c>
      <c r="N424" s="45" t="s">
        <v>34</v>
      </c>
      <c r="O424" s="45" t="s">
        <v>35</v>
      </c>
      <c r="P424" s="45"/>
      <c r="Q424" s="47"/>
      <c r="R424" s="45" t="s">
        <v>282</v>
      </c>
      <c r="S424" s="45"/>
      <c r="T424" s="45"/>
      <c r="U424" s="45"/>
      <c r="V424" s="45"/>
      <c r="W424" s="45"/>
      <c r="X424" s="45"/>
      <c r="Y424" s="45"/>
      <c r="Z424" s="45"/>
      <c r="AA424" s="44"/>
      <c r="AB424" s="44" t="s">
        <v>1089</v>
      </c>
      <c r="AC424" s="48"/>
      <c r="AD424" s="48" t="str">
        <f>IF(Tabela13[[#This Row],[ID_IPs_associados]]="","",IFERROR(TRIM(INDEX(_xlfn.TEXTSPLIT(Tabela13[[#This Row],[ID_IPs_associados]],"|"),1,1)),""))</f>
        <v/>
      </c>
      <c r="AE424" s="48" t="str">
        <f>IF(Tabela13[[#This Row],[ID_IPs_associados]]="","",IFERROR(TRIM(INDEX(_xlfn.TEXTSPLIT(Tabela13[[#This Row],[ID_IPs_associados]],"|"),1,2)),""))</f>
        <v/>
      </c>
      <c r="AF424" s="48" t="str">
        <f>IF(Tabela13[[#This Row],[ID_IPs_associados]]="","",IFERROR(TRIM(INDEX(_xlfn.TEXTSPLIT(Tabela13[[#This Row],[ID_IPs_associados]],"|"),1,3)),""))</f>
        <v/>
      </c>
      <c r="AG424" s="48" t="str">
        <f>IF(Tabela13[[#This Row],[ID_IPs_associados]]="","",IFERROR(TRIM(INDEX(_xlfn.TEXTSPLIT(Tabela13[[#This Row],[ID_IPs_associados]],"|"),1,4)),""))</f>
        <v/>
      </c>
      <c r="AH424" s="48" t="str">
        <f>IF(Tabela13[[#This Row],[ID_IPs_associados]]="","",IFERROR(TRIM(INDEX(_xlfn.TEXTSPLIT(Tabela13[[#This Row],[ID_IPs_associados]],"|"),1,5)),""))</f>
        <v/>
      </c>
    </row>
    <row r="425" spans="1:34" ht="43.5" hidden="1" x14ac:dyDescent="0.35">
      <c r="A425" s="43" t="s">
        <v>1090</v>
      </c>
      <c r="B425" s="44" t="s">
        <v>1091</v>
      </c>
      <c r="C425" s="45"/>
      <c r="D425" s="44"/>
      <c r="E425" s="45">
        <v>439</v>
      </c>
      <c r="F425" s="44" t="s">
        <v>1306</v>
      </c>
      <c r="G425" s="45" t="s">
        <v>41</v>
      </c>
      <c r="H425" s="45">
        <v>2019</v>
      </c>
      <c r="I425" s="45">
        <v>4.5999999999999996</v>
      </c>
      <c r="J425" s="45">
        <v>2050</v>
      </c>
      <c r="K425" s="49">
        <v>20</v>
      </c>
      <c r="L425" s="45" t="s">
        <v>289</v>
      </c>
      <c r="M425" s="45" t="s">
        <v>62</v>
      </c>
      <c r="N425" s="45" t="s">
        <v>34</v>
      </c>
      <c r="O425" s="45" t="s">
        <v>35</v>
      </c>
      <c r="P425" s="45"/>
      <c r="Q425" s="47"/>
      <c r="R425" s="45" t="s">
        <v>1073</v>
      </c>
      <c r="S425" s="45">
        <v>11</v>
      </c>
      <c r="T425" s="45" t="s">
        <v>290</v>
      </c>
      <c r="U425" s="45"/>
      <c r="V425" s="45"/>
      <c r="W425" s="45"/>
      <c r="X425" s="45"/>
      <c r="Y425" s="45"/>
      <c r="Z425" s="45"/>
      <c r="AA425" s="44" t="s">
        <v>1309</v>
      </c>
      <c r="AB425" s="38" t="s">
        <v>1308</v>
      </c>
      <c r="AC425" s="48"/>
      <c r="AD425" s="48" t="str">
        <f>IF(Tabela13[[#This Row],[ID_IPs_associados]]="","",IFERROR(TRIM(INDEX(_xlfn.TEXTSPLIT(Tabela13[[#This Row],[ID_IPs_associados]],"|"),1,1)),""))</f>
        <v/>
      </c>
      <c r="AE425" s="48" t="str">
        <f>IF(Tabela13[[#This Row],[ID_IPs_associados]]="","",IFERROR(TRIM(INDEX(_xlfn.TEXTSPLIT(Tabela13[[#This Row],[ID_IPs_associados]],"|"),1,2)),""))</f>
        <v/>
      </c>
      <c r="AF425" s="48" t="str">
        <f>IF(Tabela13[[#This Row],[ID_IPs_associados]]="","",IFERROR(TRIM(INDEX(_xlfn.TEXTSPLIT(Tabela13[[#This Row],[ID_IPs_associados]],"|"),1,3)),""))</f>
        <v/>
      </c>
      <c r="AG425" s="48" t="str">
        <f>IF(Tabela13[[#This Row],[ID_IPs_associados]]="","",IFERROR(TRIM(INDEX(_xlfn.TEXTSPLIT(Tabela13[[#This Row],[ID_IPs_associados]],"|"),1,4)),""))</f>
        <v/>
      </c>
      <c r="AH425" s="48" t="str">
        <f>IF(Tabela13[[#This Row],[ID_IPs_associados]]="","",IFERROR(TRIM(INDEX(_xlfn.TEXTSPLIT(Tabela13[[#This Row],[ID_IPs_associados]],"|"),1,5)),""))</f>
        <v/>
      </c>
    </row>
    <row r="426" spans="1:34" ht="49.5" hidden="1" customHeight="1" x14ac:dyDescent="0.35">
      <c r="A426" s="43" t="s">
        <v>1090</v>
      </c>
      <c r="B426" s="44" t="s">
        <v>1091</v>
      </c>
      <c r="C426" s="45"/>
      <c r="D426" s="44"/>
      <c r="E426" s="45">
        <v>440</v>
      </c>
      <c r="F426" s="44" t="s">
        <v>1307</v>
      </c>
      <c r="G426" s="45" t="s">
        <v>41</v>
      </c>
      <c r="H426" s="45">
        <v>2019</v>
      </c>
      <c r="I426" s="45">
        <v>13</v>
      </c>
      <c r="J426" s="45">
        <v>2050</v>
      </c>
      <c r="K426" s="49">
        <v>40</v>
      </c>
      <c r="L426" s="45" t="s">
        <v>289</v>
      </c>
      <c r="M426" s="45" t="s">
        <v>62</v>
      </c>
      <c r="N426" s="45" t="s">
        <v>34</v>
      </c>
      <c r="O426" s="45" t="s">
        <v>35</v>
      </c>
      <c r="P426" s="45"/>
      <c r="Q426" s="47"/>
      <c r="R426" s="45" t="s">
        <v>1073</v>
      </c>
      <c r="S426" s="45">
        <v>11</v>
      </c>
      <c r="T426" s="45" t="s">
        <v>290</v>
      </c>
      <c r="U426" s="45"/>
      <c r="V426" s="45"/>
      <c r="W426" s="45"/>
      <c r="X426" s="45"/>
      <c r="Y426" s="45"/>
      <c r="Z426" s="45"/>
      <c r="AA426" s="44" t="s">
        <v>1310</v>
      </c>
      <c r="AB426" s="38" t="s">
        <v>1311</v>
      </c>
      <c r="AC426" s="48"/>
      <c r="AD426" s="48" t="str">
        <f>IF(Tabela13[[#This Row],[ID_IPs_associados]]="","",IFERROR(TRIM(INDEX(_xlfn.TEXTSPLIT(Tabela13[[#This Row],[ID_IPs_associados]],"|"),1,1)),""))</f>
        <v/>
      </c>
      <c r="AE426" s="48" t="str">
        <f>IF(Tabela13[[#This Row],[ID_IPs_associados]]="","",IFERROR(TRIM(INDEX(_xlfn.TEXTSPLIT(Tabela13[[#This Row],[ID_IPs_associados]],"|"),1,2)),""))</f>
        <v/>
      </c>
      <c r="AF426" s="48" t="str">
        <f>IF(Tabela13[[#This Row],[ID_IPs_associados]]="","",IFERROR(TRIM(INDEX(_xlfn.TEXTSPLIT(Tabela13[[#This Row],[ID_IPs_associados]],"|"),1,3)),""))</f>
        <v/>
      </c>
      <c r="AG426" s="48" t="str">
        <f>IF(Tabela13[[#This Row],[ID_IPs_associados]]="","",IFERROR(TRIM(INDEX(_xlfn.TEXTSPLIT(Tabela13[[#This Row],[ID_IPs_associados]],"|"),1,4)),""))</f>
        <v/>
      </c>
      <c r="AH426" s="48" t="str">
        <f>IF(Tabela13[[#This Row],[ID_IPs_associados]]="","",IFERROR(TRIM(INDEX(_xlfn.TEXTSPLIT(Tabela13[[#This Row],[ID_IPs_associados]],"|"),1,5)),""))</f>
        <v/>
      </c>
    </row>
    <row r="427" spans="1:34" ht="37.5" hidden="1" x14ac:dyDescent="0.35">
      <c r="A427" s="43" t="s">
        <v>1092</v>
      </c>
      <c r="B427" s="44" t="s">
        <v>1093</v>
      </c>
      <c r="C427" s="45"/>
      <c r="D427" s="44"/>
      <c r="E427" s="45">
        <v>441</v>
      </c>
      <c r="F427" s="44" t="s">
        <v>1094</v>
      </c>
      <c r="G427" s="45" t="s">
        <v>41</v>
      </c>
      <c r="H427" s="45" t="s">
        <v>274</v>
      </c>
      <c r="I427" s="45" t="s">
        <v>274</v>
      </c>
      <c r="J427" s="45" t="s">
        <v>1095</v>
      </c>
      <c r="K427" s="45" t="s">
        <v>1096</v>
      </c>
      <c r="L427" s="78" t="s">
        <v>249</v>
      </c>
      <c r="M427" s="45" t="s">
        <v>452</v>
      </c>
      <c r="N427" s="45" t="s">
        <v>34</v>
      </c>
      <c r="O427" s="45" t="s">
        <v>35</v>
      </c>
      <c r="P427" s="45"/>
      <c r="Q427" s="47"/>
      <c r="R427" s="45" t="s">
        <v>454</v>
      </c>
      <c r="S427" s="45"/>
      <c r="T427" s="45"/>
      <c r="U427" s="45"/>
      <c r="V427" s="45"/>
      <c r="W427" s="45"/>
      <c r="X427" s="45"/>
      <c r="Y427" s="45"/>
      <c r="Z427" s="45"/>
      <c r="AA427" s="44" t="s">
        <v>1097</v>
      </c>
      <c r="AB427" s="44" t="s">
        <v>1098</v>
      </c>
      <c r="AC427" s="47"/>
      <c r="AD427" s="48" t="str">
        <f>IF(Tabela13[[#This Row],[ID_IPs_associados]]="","",IFERROR(TRIM(INDEX(_xlfn.TEXTSPLIT(Tabela13[[#This Row],[ID_IPs_associados]],"|"),1,1)),""))</f>
        <v/>
      </c>
      <c r="AE427" s="48" t="str">
        <f>IF(Tabela13[[#This Row],[ID_IPs_associados]]="","",IFERROR(TRIM(INDEX(_xlfn.TEXTSPLIT(Tabela13[[#This Row],[ID_IPs_associados]],"|"),1,2)),""))</f>
        <v/>
      </c>
      <c r="AF427" s="48" t="str">
        <f>IF(Tabela13[[#This Row],[ID_IPs_associados]]="","",IFERROR(TRIM(INDEX(_xlfn.TEXTSPLIT(Tabela13[[#This Row],[ID_IPs_associados]],"|"),1,3)),""))</f>
        <v/>
      </c>
      <c r="AG427" s="48" t="str">
        <f>IF(Tabela13[[#This Row],[ID_IPs_associados]]="","",IFERROR(TRIM(INDEX(_xlfn.TEXTSPLIT(Tabela13[[#This Row],[ID_IPs_associados]],"|"),1,4)),""))</f>
        <v/>
      </c>
      <c r="AH427" s="48" t="str">
        <f>IF(Tabela13[[#This Row],[ID_IPs_associados]]="","",IFERROR(TRIM(INDEX(_xlfn.TEXTSPLIT(Tabela13[[#This Row],[ID_IPs_associados]],"|"),1,5)),""))</f>
        <v/>
      </c>
    </row>
    <row r="428" spans="1:34" ht="37.5" hidden="1" x14ac:dyDescent="0.35">
      <c r="A428" s="43" t="s">
        <v>1092</v>
      </c>
      <c r="B428" s="44" t="s">
        <v>1093</v>
      </c>
      <c r="C428" s="45"/>
      <c r="D428" s="44"/>
      <c r="E428" s="45">
        <v>442</v>
      </c>
      <c r="F428" s="44" t="s">
        <v>1099</v>
      </c>
      <c r="G428" s="45" t="s">
        <v>41</v>
      </c>
      <c r="H428" s="45">
        <v>2024</v>
      </c>
      <c r="I428" s="45">
        <v>97.9</v>
      </c>
      <c r="J428" s="45">
        <v>2028</v>
      </c>
      <c r="K428" s="45">
        <v>83.2</v>
      </c>
      <c r="L428" s="78" t="s">
        <v>249</v>
      </c>
      <c r="M428" s="45" t="s">
        <v>452</v>
      </c>
      <c r="N428" s="45" t="s">
        <v>34</v>
      </c>
      <c r="O428" s="45" t="s">
        <v>35</v>
      </c>
      <c r="P428" s="45"/>
      <c r="Q428" s="47"/>
      <c r="R428" s="45" t="s">
        <v>454</v>
      </c>
      <c r="S428" s="45"/>
      <c r="T428" s="45"/>
      <c r="U428" s="45"/>
      <c r="V428" s="45"/>
      <c r="W428" s="45"/>
      <c r="X428" s="45"/>
      <c r="Y428" s="45"/>
      <c r="Z428" s="45"/>
      <c r="AA428" s="44" t="s">
        <v>1100</v>
      </c>
      <c r="AB428" s="44" t="s">
        <v>1101</v>
      </c>
      <c r="AC428" s="48"/>
      <c r="AD428" s="48" t="str">
        <f>IF(Tabela13[[#This Row],[ID_IPs_associados]]="","",IFERROR(TRIM(INDEX(_xlfn.TEXTSPLIT(Tabela13[[#This Row],[ID_IPs_associados]],"|"),1,1)),""))</f>
        <v/>
      </c>
      <c r="AE428" s="48" t="str">
        <f>IF(Tabela13[[#This Row],[ID_IPs_associados]]="","",IFERROR(TRIM(INDEX(_xlfn.TEXTSPLIT(Tabela13[[#This Row],[ID_IPs_associados]],"|"),1,2)),""))</f>
        <v/>
      </c>
      <c r="AF428" s="48" t="str">
        <f>IF(Tabela13[[#This Row],[ID_IPs_associados]]="","",IFERROR(TRIM(INDEX(_xlfn.TEXTSPLIT(Tabela13[[#This Row],[ID_IPs_associados]],"|"),1,3)),""))</f>
        <v/>
      </c>
      <c r="AG428" s="48" t="str">
        <f>IF(Tabela13[[#This Row],[ID_IPs_associados]]="","",IFERROR(TRIM(INDEX(_xlfn.TEXTSPLIT(Tabela13[[#This Row],[ID_IPs_associados]],"|"),1,4)),""))</f>
        <v/>
      </c>
      <c r="AH428" s="48" t="str">
        <f>IF(Tabela13[[#This Row],[ID_IPs_associados]]="","",IFERROR(TRIM(INDEX(_xlfn.TEXTSPLIT(Tabela13[[#This Row],[ID_IPs_associados]],"|"),1,5)),""))</f>
        <v/>
      </c>
    </row>
    <row r="429" spans="1:34" ht="50" hidden="1" x14ac:dyDescent="0.35">
      <c r="A429" s="43" t="s">
        <v>1102</v>
      </c>
      <c r="B429" s="44" t="s">
        <v>1305</v>
      </c>
      <c r="C429" s="45"/>
      <c r="D429" s="44"/>
      <c r="E429" s="45">
        <v>443</v>
      </c>
      <c r="F429" s="44" t="s">
        <v>1103</v>
      </c>
      <c r="G429" s="45" t="s">
        <v>41</v>
      </c>
      <c r="H429" s="45">
        <v>2019</v>
      </c>
      <c r="I429" s="45" t="s">
        <v>126</v>
      </c>
      <c r="J429" s="45">
        <v>2030</v>
      </c>
      <c r="K429" s="45">
        <v>-40</v>
      </c>
      <c r="L429" s="78" t="s">
        <v>82</v>
      </c>
      <c r="M429" s="45" t="s">
        <v>83</v>
      </c>
      <c r="N429" s="45" t="s">
        <v>34</v>
      </c>
      <c r="O429" s="45" t="s">
        <v>35</v>
      </c>
      <c r="P429" s="45"/>
      <c r="Q429" s="44"/>
      <c r="R429" s="45" t="s">
        <v>84</v>
      </c>
      <c r="S429" s="45"/>
      <c r="T429" s="45"/>
      <c r="U429" s="45"/>
      <c r="V429" s="45"/>
      <c r="W429" s="45"/>
      <c r="X429" s="45"/>
      <c r="Y429" s="45"/>
      <c r="Z429" s="45"/>
      <c r="AA429" s="44" t="s">
        <v>1104</v>
      </c>
      <c r="AB429" s="44" t="s">
        <v>1105</v>
      </c>
      <c r="AC429" s="47"/>
      <c r="AD429" s="48" t="str">
        <f>IF(Tabela13[[#This Row],[ID_IPs_associados]]="","",IFERROR(TRIM(INDEX(_xlfn.TEXTSPLIT(Tabela13[[#This Row],[ID_IPs_associados]],"|"),1,1)),""))</f>
        <v/>
      </c>
      <c r="AE429" s="48" t="str">
        <f>IF(Tabela13[[#This Row],[ID_IPs_associados]]="","",IFERROR(TRIM(INDEX(_xlfn.TEXTSPLIT(Tabela13[[#This Row],[ID_IPs_associados]],"|"),1,2)),""))</f>
        <v/>
      </c>
      <c r="AF429" s="48" t="str">
        <f>IF(Tabela13[[#This Row],[ID_IPs_associados]]="","",IFERROR(TRIM(INDEX(_xlfn.TEXTSPLIT(Tabela13[[#This Row],[ID_IPs_associados]],"|"),1,3)),""))</f>
        <v/>
      </c>
      <c r="AG429" s="48" t="str">
        <f>IF(Tabela13[[#This Row],[ID_IPs_associados]]="","",IFERROR(TRIM(INDEX(_xlfn.TEXTSPLIT(Tabela13[[#This Row],[ID_IPs_associados]],"|"),1,4)),""))</f>
        <v/>
      </c>
      <c r="AH429" s="48" t="str">
        <f>IF(Tabela13[[#This Row],[ID_IPs_associados]]="","",IFERROR(TRIM(INDEX(_xlfn.TEXTSPLIT(Tabela13[[#This Row],[ID_IPs_associados]],"|"),1,5)),""))</f>
        <v/>
      </c>
    </row>
    <row r="430" spans="1:34" ht="50" hidden="1" x14ac:dyDescent="0.35">
      <c r="A430" s="43" t="s">
        <v>1102</v>
      </c>
      <c r="B430" s="44" t="s">
        <v>1305</v>
      </c>
      <c r="C430" s="45"/>
      <c r="D430" s="44"/>
      <c r="E430" s="45">
        <v>444</v>
      </c>
      <c r="F430" s="44" t="s">
        <v>1106</v>
      </c>
      <c r="G430" s="45" t="s">
        <v>41</v>
      </c>
      <c r="H430" s="45">
        <v>2019</v>
      </c>
      <c r="I430" s="45" t="s">
        <v>126</v>
      </c>
      <c r="J430" s="45">
        <v>2030</v>
      </c>
      <c r="K430" s="45">
        <v>10</v>
      </c>
      <c r="L430" s="78" t="s">
        <v>82</v>
      </c>
      <c r="M430" s="45" t="s">
        <v>83</v>
      </c>
      <c r="N430" s="45" t="s">
        <v>34</v>
      </c>
      <c r="O430" s="45" t="s">
        <v>35</v>
      </c>
      <c r="P430" s="45"/>
      <c r="Q430" s="44"/>
      <c r="R430" s="45" t="s">
        <v>376</v>
      </c>
      <c r="S430" s="45"/>
      <c r="T430" s="45"/>
      <c r="U430" s="45"/>
      <c r="V430" s="45"/>
      <c r="W430" s="45"/>
      <c r="X430" s="45"/>
      <c r="Y430" s="45"/>
      <c r="Z430" s="45"/>
      <c r="AA430" s="44" t="s">
        <v>1107</v>
      </c>
      <c r="AB430" s="44" t="s">
        <v>1105</v>
      </c>
      <c r="AC430" s="47"/>
      <c r="AD430" s="48" t="str">
        <f>IF(Tabela13[[#This Row],[ID_IPs_associados]]="","",IFERROR(TRIM(INDEX(_xlfn.TEXTSPLIT(Tabela13[[#This Row],[ID_IPs_associados]],"|"),1,1)),""))</f>
        <v/>
      </c>
      <c r="AE430" s="48" t="str">
        <f>IF(Tabela13[[#This Row],[ID_IPs_associados]]="","",IFERROR(TRIM(INDEX(_xlfn.TEXTSPLIT(Tabela13[[#This Row],[ID_IPs_associados]],"|"),1,2)),""))</f>
        <v/>
      </c>
      <c r="AF430" s="48" t="str">
        <f>IF(Tabela13[[#This Row],[ID_IPs_associados]]="","",IFERROR(TRIM(INDEX(_xlfn.TEXTSPLIT(Tabela13[[#This Row],[ID_IPs_associados]],"|"),1,3)),""))</f>
        <v/>
      </c>
      <c r="AG430" s="48" t="str">
        <f>IF(Tabela13[[#This Row],[ID_IPs_associados]]="","",IFERROR(TRIM(INDEX(_xlfn.TEXTSPLIT(Tabela13[[#This Row],[ID_IPs_associados]],"|"),1,4)),""))</f>
        <v/>
      </c>
      <c r="AH430" s="48" t="str">
        <f>IF(Tabela13[[#This Row],[ID_IPs_associados]]="","",IFERROR(TRIM(INDEX(_xlfn.TEXTSPLIT(Tabela13[[#This Row],[ID_IPs_associados]],"|"),1,5)),""))</f>
        <v/>
      </c>
    </row>
    <row r="431" spans="1:34" ht="50" hidden="1" x14ac:dyDescent="0.35">
      <c r="A431" s="43" t="s">
        <v>1102</v>
      </c>
      <c r="B431" s="44" t="s">
        <v>1305</v>
      </c>
      <c r="C431" s="45"/>
      <c r="D431" s="44"/>
      <c r="E431" s="45">
        <v>445</v>
      </c>
      <c r="F431" s="44" t="s">
        <v>1108</v>
      </c>
      <c r="G431" s="45" t="s">
        <v>41</v>
      </c>
      <c r="H431" s="45">
        <v>2019</v>
      </c>
      <c r="I431" s="45" t="s">
        <v>126</v>
      </c>
      <c r="J431" s="45">
        <v>2030</v>
      </c>
      <c r="K431" s="45">
        <v>-20</v>
      </c>
      <c r="L431" s="78" t="s">
        <v>159</v>
      </c>
      <c r="M431" s="45" t="s">
        <v>197</v>
      </c>
      <c r="N431" s="45" t="s">
        <v>34</v>
      </c>
      <c r="O431" s="45" t="s">
        <v>35</v>
      </c>
      <c r="P431" s="45"/>
      <c r="Q431" s="44"/>
      <c r="R431" s="45" t="s">
        <v>730</v>
      </c>
      <c r="S431" s="47"/>
      <c r="T431" s="47"/>
      <c r="U431" s="45"/>
      <c r="V431" s="45"/>
      <c r="W431" s="45"/>
      <c r="X431" s="45"/>
      <c r="Y431" s="45"/>
      <c r="Z431" s="45"/>
      <c r="AA431" s="44" t="s">
        <v>1109</v>
      </c>
      <c r="AB431" s="44" t="s">
        <v>1105</v>
      </c>
      <c r="AC431" s="47"/>
      <c r="AD431" s="48" t="str">
        <f>IF(Tabela13[[#This Row],[ID_IPs_associados]]="","",IFERROR(TRIM(INDEX(_xlfn.TEXTSPLIT(Tabela13[[#This Row],[ID_IPs_associados]],"|"),1,1)),""))</f>
        <v/>
      </c>
      <c r="AE431" s="48" t="str">
        <f>IF(Tabela13[[#This Row],[ID_IPs_associados]]="","",IFERROR(TRIM(INDEX(_xlfn.TEXTSPLIT(Tabela13[[#This Row],[ID_IPs_associados]],"|"),1,2)),""))</f>
        <v/>
      </c>
      <c r="AF431" s="48" t="str">
        <f>IF(Tabela13[[#This Row],[ID_IPs_associados]]="","",IFERROR(TRIM(INDEX(_xlfn.TEXTSPLIT(Tabela13[[#This Row],[ID_IPs_associados]],"|"),1,3)),""))</f>
        <v/>
      </c>
      <c r="AG431" s="48" t="str">
        <f>IF(Tabela13[[#This Row],[ID_IPs_associados]]="","",IFERROR(TRIM(INDEX(_xlfn.TEXTSPLIT(Tabela13[[#This Row],[ID_IPs_associados]],"|"),1,4)),""))</f>
        <v/>
      </c>
      <c r="AH431" s="48" t="str">
        <f>IF(Tabela13[[#This Row],[ID_IPs_associados]]="","",IFERROR(TRIM(INDEX(_xlfn.TEXTSPLIT(Tabela13[[#This Row],[ID_IPs_associados]],"|"),1,5)),""))</f>
        <v/>
      </c>
    </row>
    <row r="432" spans="1:34" ht="50" hidden="1" x14ac:dyDescent="0.35">
      <c r="A432" s="43" t="s">
        <v>1102</v>
      </c>
      <c r="B432" s="44" t="s">
        <v>1305</v>
      </c>
      <c r="C432" s="45"/>
      <c r="D432" s="44"/>
      <c r="E432" s="45">
        <v>446</v>
      </c>
      <c r="F432" s="44" t="s">
        <v>1110</v>
      </c>
      <c r="G432" s="45" t="s">
        <v>41</v>
      </c>
      <c r="H432" s="45">
        <v>2019</v>
      </c>
      <c r="I432" s="45" t="s">
        <v>126</v>
      </c>
      <c r="J432" s="45">
        <v>2030</v>
      </c>
      <c r="K432" s="45">
        <v>-20</v>
      </c>
      <c r="L432" s="78" t="s">
        <v>159</v>
      </c>
      <c r="M432" s="45" t="s">
        <v>160</v>
      </c>
      <c r="N432" s="45" t="s">
        <v>34</v>
      </c>
      <c r="O432" s="45" t="s">
        <v>35</v>
      </c>
      <c r="P432" s="45"/>
      <c r="Q432" s="44"/>
      <c r="R432" s="45" t="s">
        <v>492</v>
      </c>
      <c r="S432" s="45">
        <v>8</v>
      </c>
      <c r="T432" s="45" t="s">
        <v>768</v>
      </c>
      <c r="U432" s="45"/>
      <c r="V432" s="45"/>
      <c r="W432" s="45"/>
      <c r="X432" s="45"/>
      <c r="Y432" s="45"/>
      <c r="Z432" s="45"/>
      <c r="AA432" s="44" t="s">
        <v>1111</v>
      </c>
      <c r="AB432" s="44" t="s">
        <v>1105</v>
      </c>
      <c r="AC432" s="47"/>
      <c r="AD432" s="48" t="str">
        <f>IF(Tabela13[[#This Row],[ID_IPs_associados]]="","",IFERROR(TRIM(INDEX(_xlfn.TEXTSPLIT(Tabela13[[#This Row],[ID_IPs_associados]],"|"),1,1)),""))</f>
        <v/>
      </c>
      <c r="AE432" s="48" t="str">
        <f>IF(Tabela13[[#This Row],[ID_IPs_associados]]="","",IFERROR(TRIM(INDEX(_xlfn.TEXTSPLIT(Tabela13[[#This Row],[ID_IPs_associados]],"|"),1,2)),""))</f>
        <v/>
      </c>
      <c r="AF432" s="48" t="str">
        <f>IF(Tabela13[[#This Row],[ID_IPs_associados]]="","",IFERROR(TRIM(INDEX(_xlfn.TEXTSPLIT(Tabela13[[#This Row],[ID_IPs_associados]],"|"),1,3)),""))</f>
        <v/>
      </c>
      <c r="AG432" s="48" t="str">
        <f>IF(Tabela13[[#This Row],[ID_IPs_associados]]="","",IFERROR(TRIM(INDEX(_xlfn.TEXTSPLIT(Tabela13[[#This Row],[ID_IPs_associados]],"|"),1,4)),""))</f>
        <v/>
      </c>
      <c r="AH432" s="48" t="str">
        <f>IF(Tabela13[[#This Row],[ID_IPs_associados]]="","",IFERROR(TRIM(INDEX(_xlfn.TEXTSPLIT(Tabela13[[#This Row],[ID_IPs_associados]],"|"),1,5)),""))</f>
        <v/>
      </c>
    </row>
    <row r="433" spans="1:34" ht="50" hidden="1" x14ac:dyDescent="0.35">
      <c r="A433" s="43" t="s">
        <v>1102</v>
      </c>
      <c r="B433" s="44" t="s">
        <v>1305</v>
      </c>
      <c r="C433" s="45"/>
      <c r="D433" s="44"/>
      <c r="E433" s="45">
        <v>447</v>
      </c>
      <c r="F433" s="44" t="s">
        <v>1112</v>
      </c>
      <c r="G433" s="45" t="s">
        <v>41</v>
      </c>
      <c r="H433" s="45">
        <v>2021</v>
      </c>
      <c r="I433" s="45" t="s">
        <v>126</v>
      </c>
      <c r="J433" s="45">
        <v>2030</v>
      </c>
      <c r="K433" s="45">
        <v>-11.4</v>
      </c>
      <c r="L433" s="78" t="s">
        <v>82</v>
      </c>
      <c r="M433" s="45" t="s">
        <v>83</v>
      </c>
      <c r="N433" s="45" t="s">
        <v>34</v>
      </c>
      <c r="O433" s="45" t="s">
        <v>35</v>
      </c>
      <c r="P433" s="45"/>
      <c r="Q433" s="44"/>
      <c r="R433" s="45" t="s">
        <v>84</v>
      </c>
      <c r="S433" s="45"/>
      <c r="T433" s="45"/>
      <c r="U433" s="45"/>
      <c r="V433" s="45"/>
      <c r="W433" s="45"/>
      <c r="X433" s="45"/>
      <c r="Y433" s="45"/>
      <c r="Z433" s="45"/>
      <c r="AA433" s="44" t="s">
        <v>1113</v>
      </c>
      <c r="AB433" s="44" t="s">
        <v>1105</v>
      </c>
      <c r="AC433" s="47"/>
      <c r="AD433" s="48" t="str">
        <f>IF(Tabela13[[#This Row],[ID_IPs_associados]]="","",IFERROR(TRIM(INDEX(_xlfn.TEXTSPLIT(Tabela13[[#This Row],[ID_IPs_associados]],"|"),1,1)),""))</f>
        <v/>
      </c>
      <c r="AE433" s="48" t="str">
        <f>IF(Tabela13[[#This Row],[ID_IPs_associados]]="","",IFERROR(TRIM(INDEX(_xlfn.TEXTSPLIT(Tabela13[[#This Row],[ID_IPs_associados]],"|"),1,2)),""))</f>
        <v/>
      </c>
      <c r="AF433" s="48" t="str">
        <f>IF(Tabela13[[#This Row],[ID_IPs_associados]]="","",IFERROR(TRIM(INDEX(_xlfn.TEXTSPLIT(Tabela13[[#This Row],[ID_IPs_associados]],"|"),1,3)),""))</f>
        <v/>
      </c>
      <c r="AG433" s="48" t="str">
        <f>IF(Tabela13[[#This Row],[ID_IPs_associados]]="","",IFERROR(TRIM(INDEX(_xlfn.TEXTSPLIT(Tabela13[[#This Row],[ID_IPs_associados]],"|"),1,4)),""))</f>
        <v/>
      </c>
      <c r="AH433" s="48" t="str">
        <f>IF(Tabela13[[#This Row],[ID_IPs_associados]]="","",IFERROR(TRIM(INDEX(_xlfn.TEXTSPLIT(Tabela13[[#This Row],[ID_IPs_associados]],"|"),1,5)),""))</f>
        <v/>
      </c>
    </row>
    <row r="434" spans="1:34" ht="50" hidden="1" x14ac:dyDescent="0.35">
      <c r="A434" s="68" t="s">
        <v>1102</v>
      </c>
      <c r="B434" s="44" t="s">
        <v>1305</v>
      </c>
      <c r="C434" s="70"/>
      <c r="D434" s="69"/>
      <c r="E434" s="45">
        <v>448</v>
      </c>
      <c r="F434" s="69" t="s">
        <v>1114</v>
      </c>
      <c r="G434" s="70" t="s">
        <v>41</v>
      </c>
      <c r="H434" s="70">
        <v>2024</v>
      </c>
      <c r="I434" s="70" t="s">
        <v>126</v>
      </c>
      <c r="J434" s="70">
        <v>2030</v>
      </c>
      <c r="K434" s="70">
        <v>18</v>
      </c>
      <c r="L434" s="80" t="s">
        <v>111</v>
      </c>
      <c r="M434" s="70" t="s">
        <v>83</v>
      </c>
      <c r="N434" s="45" t="s">
        <v>34</v>
      </c>
      <c r="O434" s="45" t="s">
        <v>35</v>
      </c>
      <c r="P434" s="70"/>
      <c r="Q434" s="69"/>
      <c r="R434" s="70" t="s">
        <v>84</v>
      </c>
      <c r="S434" s="70"/>
      <c r="T434" s="72"/>
      <c r="U434" s="70"/>
      <c r="V434" s="70"/>
      <c r="W434" s="70"/>
      <c r="X434" s="70"/>
      <c r="Y434" s="70"/>
      <c r="Z434" s="70"/>
      <c r="AA434" s="69" t="s">
        <v>1115</v>
      </c>
      <c r="AB434" s="69" t="s">
        <v>1105</v>
      </c>
      <c r="AC434" s="72"/>
      <c r="AD434" s="73" t="str">
        <f>IF(Tabela13[[#This Row],[ID_IPs_associados]]="","",IFERROR(TRIM(INDEX(_xlfn.TEXTSPLIT(Tabela13[[#This Row],[ID_IPs_associados]],"|"),1,1)),""))</f>
        <v/>
      </c>
      <c r="AE434" s="73" t="str">
        <f>IF(Tabela13[[#This Row],[ID_IPs_associados]]="","",IFERROR(TRIM(INDEX(_xlfn.TEXTSPLIT(Tabela13[[#This Row],[ID_IPs_associados]],"|"),1,2)),""))</f>
        <v/>
      </c>
      <c r="AF434" s="73" t="str">
        <f>IF(Tabela13[[#This Row],[ID_IPs_associados]]="","",IFERROR(TRIM(INDEX(_xlfn.TEXTSPLIT(Tabela13[[#This Row],[ID_IPs_associados]],"|"),1,3)),""))</f>
        <v/>
      </c>
      <c r="AG434" s="73" t="str">
        <f>IF(Tabela13[[#This Row],[ID_IPs_associados]]="","",IFERROR(TRIM(INDEX(_xlfn.TEXTSPLIT(Tabela13[[#This Row],[ID_IPs_associados]],"|"),1,4)),""))</f>
        <v/>
      </c>
      <c r="AH434" s="73" t="str">
        <f>IF(Tabela13[[#This Row],[ID_IPs_associados]]="","",IFERROR(TRIM(INDEX(_xlfn.TEXTSPLIT(Tabela13[[#This Row],[ID_IPs_associados]],"|"),1,5)),""))</f>
        <v/>
      </c>
    </row>
    <row r="435" spans="1:34" ht="50" hidden="1" x14ac:dyDescent="0.35">
      <c r="A435" s="68" t="s">
        <v>1116</v>
      </c>
      <c r="B435" s="69" t="s">
        <v>1117</v>
      </c>
      <c r="C435" s="45"/>
      <c r="D435" s="44"/>
      <c r="E435" s="45">
        <v>449</v>
      </c>
      <c r="F435" s="44" t="s">
        <v>1118</v>
      </c>
      <c r="G435" s="45" t="s">
        <v>101</v>
      </c>
      <c r="H435" s="45">
        <v>2025</v>
      </c>
      <c r="I435" s="45">
        <v>0</v>
      </c>
      <c r="J435" s="45">
        <v>2035</v>
      </c>
      <c r="K435" s="110">
        <v>10000</v>
      </c>
      <c r="L435" s="45" t="s">
        <v>76</v>
      </c>
      <c r="M435" s="70" t="s">
        <v>44</v>
      </c>
      <c r="N435" s="45" t="s">
        <v>34</v>
      </c>
      <c r="O435" s="45" t="s">
        <v>35</v>
      </c>
      <c r="P435" s="45"/>
      <c r="Q435" s="44"/>
      <c r="R435" s="45" t="s">
        <v>77</v>
      </c>
      <c r="S435" s="45"/>
      <c r="T435" s="45"/>
      <c r="U435" s="45">
        <v>2030</v>
      </c>
      <c r="V435" s="49">
        <v>5000</v>
      </c>
      <c r="W435" s="45"/>
      <c r="X435" s="45"/>
      <c r="Y435" s="45"/>
      <c r="Z435" s="45"/>
      <c r="AA435" s="44" t="s">
        <v>1119</v>
      </c>
      <c r="AB435" s="44" t="s">
        <v>1120</v>
      </c>
      <c r="AC435" s="48"/>
      <c r="AD435" s="48" t="str">
        <f>IF(Tabela13[[#This Row],[ID_IPs_associados]]="","",IFERROR(TRIM(INDEX(_xlfn.TEXTSPLIT(Tabela13[[#This Row],[ID_IPs_associados]],"|"),1,1)),""))</f>
        <v/>
      </c>
      <c r="AE435" s="48" t="str">
        <f>IF(Tabela13[[#This Row],[ID_IPs_associados]]="","",IFERROR(TRIM(INDEX(_xlfn.TEXTSPLIT(Tabela13[[#This Row],[ID_IPs_associados]],"|"),1,2)),""))</f>
        <v/>
      </c>
      <c r="AF435" s="48" t="str">
        <f>IF(Tabela13[[#This Row],[ID_IPs_associados]]="","",IFERROR(TRIM(INDEX(_xlfn.TEXTSPLIT(Tabela13[[#This Row],[ID_IPs_associados]],"|"),1,3)),""))</f>
        <v/>
      </c>
      <c r="AG435" s="48" t="str">
        <f>IF(Tabela13[[#This Row],[ID_IPs_associados]]="","",IFERROR(TRIM(INDEX(_xlfn.TEXTSPLIT(Tabela13[[#This Row],[ID_IPs_associados]],"|"),1,4)),""))</f>
        <v/>
      </c>
      <c r="AH435" s="48" t="str">
        <f>IF(Tabela13[[#This Row],[ID_IPs_associados]]="","",IFERROR(TRIM(INDEX(_xlfn.TEXTSPLIT(Tabela13[[#This Row],[ID_IPs_associados]],"|"),1,5)),""))</f>
        <v/>
      </c>
    </row>
    <row r="436" spans="1:34" ht="50" hidden="1" x14ac:dyDescent="0.35">
      <c r="A436" s="68" t="s">
        <v>1121</v>
      </c>
      <c r="B436" s="69" t="s">
        <v>1122</v>
      </c>
      <c r="C436" s="45"/>
      <c r="D436" s="44"/>
      <c r="E436" s="45">
        <v>450</v>
      </c>
      <c r="F436" s="44" t="s">
        <v>1123</v>
      </c>
      <c r="G436" s="45" t="s">
        <v>41</v>
      </c>
      <c r="H436" s="45" t="s">
        <v>126</v>
      </c>
      <c r="I436" s="45" t="s">
        <v>126</v>
      </c>
      <c r="J436" s="45">
        <v>2027</v>
      </c>
      <c r="K436" s="49">
        <v>-10</v>
      </c>
      <c r="L436" s="45" t="s">
        <v>32</v>
      </c>
      <c r="M436" s="70" t="s">
        <v>33</v>
      </c>
      <c r="N436" s="45" t="s">
        <v>34</v>
      </c>
      <c r="O436" s="45" t="s">
        <v>35</v>
      </c>
      <c r="P436" s="45"/>
      <c r="Q436" s="47"/>
      <c r="R436" s="45" t="s">
        <v>1230</v>
      </c>
      <c r="S436" s="45">
        <v>3</v>
      </c>
      <c r="T436" s="45" t="s">
        <v>203</v>
      </c>
      <c r="U436" s="45"/>
      <c r="V436" s="45"/>
      <c r="W436" s="45"/>
      <c r="X436" s="45"/>
      <c r="Y436" s="45"/>
      <c r="Z436" s="45"/>
      <c r="AA436" s="44" t="s">
        <v>1124</v>
      </c>
      <c r="AB436" s="44" t="s">
        <v>1125</v>
      </c>
      <c r="AC436" s="48"/>
      <c r="AD436" s="48" t="str">
        <f>IF(Tabela13[[#This Row],[ID_IPs_associados]]="","",IFERROR(TRIM(INDEX(_xlfn.TEXTSPLIT(Tabela13[[#This Row],[ID_IPs_associados]],"|"),1,1)),""))</f>
        <v/>
      </c>
      <c r="AE436" s="48" t="str">
        <f>IF(Tabela13[[#This Row],[ID_IPs_associados]]="","",IFERROR(TRIM(INDEX(_xlfn.TEXTSPLIT(Tabela13[[#This Row],[ID_IPs_associados]],"|"),1,2)),""))</f>
        <v/>
      </c>
      <c r="AF436" s="48" t="str">
        <f>IF(Tabela13[[#This Row],[ID_IPs_associados]]="","",IFERROR(TRIM(INDEX(_xlfn.TEXTSPLIT(Tabela13[[#This Row],[ID_IPs_associados]],"|"),1,3)),""))</f>
        <v/>
      </c>
      <c r="AG436" s="48" t="str">
        <f>IF(Tabela13[[#This Row],[ID_IPs_associados]]="","",IFERROR(TRIM(INDEX(_xlfn.TEXTSPLIT(Tabela13[[#This Row],[ID_IPs_associados]],"|"),1,4)),""))</f>
        <v/>
      </c>
      <c r="AH436" s="48" t="str">
        <f>IF(Tabela13[[#This Row],[ID_IPs_associados]]="","",IFERROR(TRIM(INDEX(_xlfn.TEXTSPLIT(Tabela13[[#This Row],[ID_IPs_associados]],"|"),1,5)),""))</f>
        <v/>
      </c>
    </row>
    <row r="437" spans="1:34" ht="62.5" hidden="1" x14ac:dyDescent="0.35">
      <c r="A437" s="68" t="s">
        <v>1121</v>
      </c>
      <c r="B437" s="69" t="s">
        <v>1122</v>
      </c>
      <c r="C437" s="45"/>
      <c r="D437" s="44"/>
      <c r="E437" s="45">
        <v>451</v>
      </c>
      <c r="F437" s="44" t="s">
        <v>1126</v>
      </c>
      <c r="G437" s="45" t="s">
        <v>41</v>
      </c>
      <c r="H437" s="45" t="s">
        <v>126</v>
      </c>
      <c r="I437" s="45" t="s">
        <v>126</v>
      </c>
      <c r="J437" s="45">
        <v>2027</v>
      </c>
      <c r="K437" s="49">
        <v>-20</v>
      </c>
      <c r="L437" s="45" t="s">
        <v>32</v>
      </c>
      <c r="M437" s="70" t="s">
        <v>33</v>
      </c>
      <c r="N437" s="45" t="s">
        <v>34</v>
      </c>
      <c r="O437" s="45" t="s">
        <v>35</v>
      </c>
      <c r="P437" s="45"/>
      <c r="Q437" s="47"/>
      <c r="R437" s="45" t="s">
        <v>1230</v>
      </c>
      <c r="S437" s="45">
        <v>3</v>
      </c>
      <c r="T437" s="45" t="s">
        <v>203</v>
      </c>
      <c r="U437" s="45"/>
      <c r="V437" s="45"/>
      <c r="W437" s="45"/>
      <c r="X437" s="45"/>
      <c r="Y437" s="45"/>
      <c r="Z437" s="45"/>
      <c r="AA437" s="44" t="s">
        <v>1127</v>
      </c>
      <c r="AB437" s="44" t="s">
        <v>1125</v>
      </c>
      <c r="AC437" s="48"/>
      <c r="AD437" s="48" t="str">
        <f>IF(Tabela13[[#This Row],[ID_IPs_associados]]="","",IFERROR(TRIM(INDEX(_xlfn.TEXTSPLIT(Tabela13[[#This Row],[ID_IPs_associados]],"|"),1,1)),""))</f>
        <v/>
      </c>
      <c r="AE437" s="48" t="str">
        <f>IF(Tabela13[[#This Row],[ID_IPs_associados]]="","",IFERROR(TRIM(INDEX(_xlfn.TEXTSPLIT(Tabela13[[#This Row],[ID_IPs_associados]],"|"),1,2)),""))</f>
        <v/>
      </c>
      <c r="AF437" s="48" t="str">
        <f>IF(Tabela13[[#This Row],[ID_IPs_associados]]="","",IFERROR(TRIM(INDEX(_xlfn.TEXTSPLIT(Tabela13[[#This Row],[ID_IPs_associados]],"|"),1,3)),""))</f>
        <v/>
      </c>
      <c r="AG437" s="48" t="str">
        <f>IF(Tabela13[[#This Row],[ID_IPs_associados]]="","",IFERROR(TRIM(INDEX(_xlfn.TEXTSPLIT(Tabela13[[#This Row],[ID_IPs_associados]],"|"),1,4)),""))</f>
        <v/>
      </c>
      <c r="AH437" s="48" t="str">
        <f>IF(Tabela13[[#This Row],[ID_IPs_associados]]="","",IFERROR(TRIM(INDEX(_xlfn.TEXTSPLIT(Tabela13[[#This Row],[ID_IPs_associados]],"|"),1,5)),""))</f>
        <v/>
      </c>
    </row>
    <row r="438" spans="1:34" ht="37.5" hidden="1" x14ac:dyDescent="0.35">
      <c r="A438" s="68" t="s">
        <v>1121</v>
      </c>
      <c r="B438" s="69" t="s">
        <v>1122</v>
      </c>
      <c r="C438" s="45"/>
      <c r="D438" s="44"/>
      <c r="E438" s="45">
        <v>452</v>
      </c>
      <c r="F438" s="44" t="s">
        <v>1128</v>
      </c>
      <c r="G438" s="45" t="s">
        <v>41</v>
      </c>
      <c r="H438" s="45">
        <v>2020</v>
      </c>
      <c r="I438" s="45">
        <v>50</v>
      </c>
      <c r="J438" s="45">
        <v>2027</v>
      </c>
      <c r="K438" s="49">
        <v>60</v>
      </c>
      <c r="L438" s="45" t="s">
        <v>32</v>
      </c>
      <c r="M438" s="70" t="s">
        <v>33</v>
      </c>
      <c r="N438" s="45" t="s">
        <v>34</v>
      </c>
      <c r="O438" s="45" t="s">
        <v>35</v>
      </c>
      <c r="P438" s="45"/>
      <c r="Q438" s="47"/>
      <c r="R438" s="45" t="s">
        <v>1230</v>
      </c>
      <c r="S438" s="45">
        <v>3</v>
      </c>
      <c r="T438" s="45" t="s">
        <v>203</v>
      </c>
      <c r="U438" s="45"/>
      <c r="V438" s="45"/>
      <c r="W438" s="45"/>
      <c r="X438" s="45"/>
      <c r="Y438" s="45"/>
      <c r="Z438" s="45"/>
      <c r="AA438" s="44" t="s">
        <v>1129</v>
      </c>
      <c r="AB438" s="44" t="s">
        <v>1048</v>
      </c>
      <c r="AC438" s="48"/>
      <c r="AD438" s="48" t="str">
        <f>IF(Tabela13[[#This Row],[ID_IPs_associados]]="","",IFERROR(TRIM(INDEX(_xlfn.TEXTSPLIT(Tabela13[[#This Row],[ID_IPs_associados]],"|"),1,1)),""))</f>
        <v/>
      </c>
      <c r="AE438" s="48" t="str">
        <f>IF(Tabela13[[#This Row],[ID_IPs_associados]]="","",IFERROR(TRIM(INDEX(_xlfn.TEXTSPLIT(Tabela13[[#This Row],[ID_IPs_associados]],"|"),1,2)),""))</f>
        <v/>
      </c>
      <c r="AF438" s="48" t="str">
        <f>IF(Tabela13[[#This Row],[ID_IPs_associados]]="","",IFERROR(TRIM(INDEX(_xlfn.TEXTSPLIT(Tabela13[[#This Row],[ID_IPs_associados]],"|"),1,3)),""))</f>
        <v/>
      </c>
      <c r="AG438" s="48" t="str">
        <f>IF(Tabela13[[#This Row],[ID_IPs_associados]]="","",IFERROR(TRIM(INDEX(_xlfn.TEXTSPLIT(Tabela13[[#This Row],[ID_IPs_associados]],"|"),1,4)),""))</f>
        <v/>
      </c>
      <c r="AH438" s="48" t="str">
        <f>IF(Tabela13[[#This Row],[ID_IPs_associados]]="","",IFERROR(TRIM(INDEX(_xlfn.TEXTSPLIT(Tabela13[[#This Row],[ID_IPs_associados]],"|"),1,5)),""))</f>
        <v/>
      </c>
    </row>
    <row r="439" spans="1:34" ht="125" hidden="1" x14ac:dyDescent="0.35">
      <c r="A439" s="43" t="s">
        <v>1121</v>
      </c>
      <c r="B439" s="44" t="s">
        <v>1122</v>
      </c>
      <c r="C439" s="45"/>
      <c r="D439" s="44"/>
      <c r="E439" s="45">
        <v>453</v>
      </c>
      <c r="F439" s="44" t="s">
        <v>1130</v>
      </c>
      <c r="G439" s="45" t="s">
        <v>41</v>
      </c>
      <c r="H439" s="45">
        <v>2020</v>
      </c>
      <c r="I439" s="45">
        <v>26</v>
      </c>
      <c r="J439" s="45">
        <v>2030</v>
      </c>
      <c r="K439" s="56">
        <v>31.2</v>
      </c>
      <c r="L439" s="45" t="s">
        <v>32</v>
      </c>
      <c r="M439" s="70" t="s">
        <v>33</v>
      </c>
      <c r="N439" s="45" t="s">
        <v>34</v>
      </c>
      <c r="O439" s="45" t="s">
        <v>35</v>
      </c>
      <c r="P439" s="45"/>
      <c r="Q439" s="47"/>
      <c r="R439" s="45" t="s">
        <v>1230</v>
      </c>
      <c r="S439" s="45">
        <v>3</v>
      </c>
      <c r="T439" s="45" t="s">
        <v>203</v>
      </c>
      <c r="U439" s="45"/>
      <c r="V439" s="45"/>
      <c r="W439" s="45"/>
      <c r="X439" s="45"/>
      <c r="Y439" s="45"/>
      <c r="Z439" s="45"/>
      <c r="AA439" s="10" t="s">
        <v>1131</v>
      </c>
      <c r="AB439" s="44" t="s">
        <v>1132</v>
      </c>
      <c r="AC439" s="48"/>
      <c r="AD439" s="48" t="str">
        <f>IF(Tabela13[[#This Row],[ID_IPs_associados]]="","",IFERROR(TRIM(INDEX(_xlfn.TEXTSPLIT(Tabela13[[#This Row],[ID_IPs_associados]],"|"),1,1)),""))</f>
        <v/>
      </c>
      <c r="AE439" s="48" t="str">
        <f>IF(Tabela13[[#This Row],[ID_IPs_associados]]="","",IFERROR(TRIM(INDEX(_xlfn.TEXTSPLIT(Tabela13[[#This Row],[ID_IPs_associados]],"|"),1,2)),""))</f>
        <v/>
      </c>
      <c r="AF439" s="48" t="str">
        <f>IF(Tabela13[[#This Row],[ID_IPs_associados]]="","",IFERROR(TRIM(INDEX(_xlfn.TEXTSPLIT(Tabela13[[#This Row],[ID_IPs_associados]],"|"),1,3)),""))</f>
        <v/>
      </c>
      <c r="AG439" s="48" t="str">
        <f>IF(Tabela13[[#This Row],[ID_IPs_associados]]="","",IFERROR(TRIM(INDEX(_xlfn.TEXTSPLIT(Tabela13[[#This Row],[ID_IPs_associados]],"|"),1,4)),""))</f>
        <v/>
      </c>
      <c r="AH439" s="48" t="str">
        <f>IF(Tabela13[[#This Row],[ID_IPs_associados]]="","",IFERROR(TRIM(INDEX(_xlfn.TEXTSPLIT(Tabela13[[#This Row],[ID_IPs_associados]],"|"),1,5)),""))</f>
        <v/>
      </c>
    </row>
    <row r="440" spans="1:34" ht="50" hidden="1" x14ac:dyDescent="0.35">
      <c r="A440" s="43" t="s">
        <v>1121</v>
      </c>
      <c r="B440" s="44" t="s">
        <v>1122</v>
      </c>
      <c r="C440" s="45"/>
      <c r="D440" s="44"/>
      <c r="E440" s="45">
        <v>454</v>
      </c>
      <c r="F440" s="44" t="s">
        <v>1133</v>
      </c>
      <c r="G440" s="45" t="s">
        <v>41</v>
      </c>
      <c r="H440" s="45" t="s">
        <v>1134</v>
      </c>
      <c r="I440" s="45" t="s">
        <v>1135</v>
      </c>
      <c r="J440" s="45">
        <v>2030</v>
      </c>
      <c r="K440" s="46" t="s">
        <v>1136</v>
      </c>
      <c r="L440" s="45" t="s">
        <v>32</v>
      </c>
      <c r="M440" s="70" t="s">
        <v>33</v>
      </c>
      <c r="N440" s="45" t="s">
        <v>34</v>
      </c>
      <c r="O440" s="45" t="s">
        <v>35</v>
      </c>
      <c r="P440" s="45"/>
      <c r="Q440" s="47"/>
      <c r="R440" s="45" t="s">
        <v>1230</v>
      </c>
      <c r="S440" s="45">
        <v>3</v>
      </c>
      <c r="T440" s="45" t="s">
        <v>203</v>
      </c>
      <c r="U440" s="45"/>
      <c r="V440" s="45"/>
      <c r="W440" s="45"/>
      <c r="X440" s="45"/>
      <c r="Y440" s="45"/>
      <c r="Z440" s="45"/>
      <c r="AA440" s="10" t="s">
        <v>1137</v>
      </c>
      <c r="AB440" s="44" t="s">
        <v>1138</v>
      </c>
      <c r="AC440" s="48"/>
      <c r="AD440" s="48" t="str">
        <f>IF(Tabela13[[#This Row],[ID_IPs_associados]]="","",IFERROR(TRIM(INDEX(_xlfn.TEXTSPLIT(Tabela13[[#This Row],[ID_IPs_associados]],"|"),1,1)),""))</f>
        <v/>
      </c>
      <c r="AE440" s="48" t="str">
        <f>IF(Tabela13[[#This Row],[ID_IPs_associados]]="","",IFERROR(TRIM(INDEX(_xlfn.TEXTSPLIT(Tabela13[[#This Row],[ID_IPs_associados]],"|"),1,2)),""))</f>
        <v/>
      </c>
      <c r="AF440" s="48" t="str">
        <f>IF(Tabela13[[#This Row],[ID_IPs_associados]]="","",IFERROR(TRIM(INDEX(_xlfn.TEXTSPLIT(Tabela13[[#This Row],[ID_IPs_associados]],"|"),1,3)),""))</f>
        <v/>
      </c>
      <c r="AG440" s="48" t="str">
        <f>IF(Tabela13[[#This Row],[ID_IPs_associados]]="","",IFERROR(TRIM(INDEX(_xlfn.TEXTSPLIT(Tabela13[[#This Row],[ID_IPs_associados]],"|"),1,4)),""))</f>
        <v/>
      </c>
      <c r="AH440" s="48" t="str">
        <f>IF(Tabela13[[#This Row],[ID_IPs_associados]]="","",IFERROR(TRIM(INDEX(_xlfn.TEXTSPLIT(Tabela13[[#This Row],[ID_IPs_associados]],"|"),1,5)),""))</f>
        <v/>
      </c>
    </row>
    <row r="441" spans="1:34" ht="37.5" hidden="1" x14ac:dyDescent="0.35">
      <c r="A441" s="68" t="s">
        <v>1121</v>
      </c>
      <c r="B441" s="69" t="s">
        <v>1122</v>
      </c>
      <c r="C441" s="70"/>
      <c r="D441" s="69"/>
      <c r="E441" s="45">
        <v>455</v>
      </c>
      <c r="F441" s="69" t="s">
        <v>1139</v>
      </c>
      <c r="G441" s="70" t="s">
        <v>1140</v>
      </c>
      <c r="H441" s="70" t="s">
        <v>1134</v>
      </c>
      <c r="I441" s="70">
        <v>140</v>
      </c>
      <c r="J441" s="70">
        <v>2030</v>
      </c>
      <c r="K441" s="79">
        <v>126</v>
      </c>
      <c r="L441" s="70" t="s">
        <v>32</v>
      </c>
      <c r="M441" s="70" t="s">
        <v>33</v>
      </c>
      <c r="N441" s="45" t="s">
        <v>34</v>
      </c>
      <c r="O441" s="45" t="s">
        <v>35</v>
      </c>
      <c r="P441" s="70"/>
      <c r="Q441" s="72"/>
      <c r="R441" s="45" t="s">
        <v>1230</v>
      </c>
      <c r="S441" s="45">
        <v>3</v>
      </c>
      <c r="T441" s="45" t="s">
        <v>203</v>
      </c>
      <c r="U441" s="70"/>
      <c r="V441" s="70"/>
      <c r="W441" s="70"/>
      <c r="X441" s="70"/>
      <c r="Y441" s="70"/>
      <c r="Z441" s="70"/>
      <c r="AA441" s="69" t="s">
        <v>1141</v>
      </c>
      <c r="AB441" s="69" t="s">
        <v>1138</v>
      </c>
      <c r="AC441" s="73"/>
      <c r="AD441" s="73" t="str">
        <f>IF(Tabela13[[#This Row],[ID_IPs_associados]]="","",IFERROR(TRIM(INDEX(_xlfn.TEXTSPLIT(Tabela13[[#This Row],[ID_IPs_associados]],"|"),1,1)),""))</f>
        <v/>
      </c>
      <c r="AE441" s="73" t="str">
        <f>IF(Tabela13[[#This Row],[ID_IPs_associados]]="","",IFERROR(TRIM(INDEX(_xlfn.TEXTSPLIT(Tabela13[[#This Row],[ID_IPs_associados]],"|"),1,2)),""))</f>
        <v/>
      </c>
      <c r="AF441" s="73" t="str">
        <f>IF(Tabela13[[#This Row],[ID_IPs_associados]]="","",IFERROR(TRIM(INDEX(_xlfn.TEXTSPLIT(Tabela13[[#This Row],[ID_IPs_associados]],"|"),1,3)),""))</f>
        <v/>
      </c>
      <c r="AG441" s="73" t="str">
        <f>IF(Tabela13[[#This Row],[ID_IPs_associados]]="","",IFERROR(TRIM(INDEX(_xlfn.TEXTSPLIT(Tabela13[[#This Row],[ID_IPs_associados]],"|"),1,4)),""))</f>
        <v/>
      </c>
      <c r="AH441" s="73" t="str">
        <f>IF(Tabela13[[#This Row],[ID_IPs_associados]]="","",IFERROR(TRIM(INDEX(_xlfn.TEXTSPLIT(Tabela13[[#This Row],[ID_IPs_associados]],"|"),1,5)),""))</f>
        <v/>
      </c>
    </row>
    <row r="442" spans="1:34" ht="50" hidden="1" x14ac:dyDescent="0.35">
      <c r="A442" s="43" t="s">
        <v>1121</v>
      </c>
      <c r="B442" s="44" t="s">
        <v>1122</v>
      </c>
      <c r="C442" s="45"/>
      <c r="D442" s="44"/>
      <c r="E442" s="45">
        <v>456</v>
      </c>
      <c r="F442" s="44" t="s">
        <v>1142</v>
      </c>
      <c r="G442" s="45" t="s">
        <v>41</v>
      </c>
      <c r="H442" s="45" t="s">
        <v>1134</v>
      </c>
      <c r="I442" s="45">
        <v>29</v>
      </c>
      <c r="J442" s="45">
        <v>2030</v>
      </c>
      <c r="K442" s="46">
        <v>24.65</v>
      </c>
      <c r="L442" s="45" t="s">
        <v>32</v>
      </c>
      <c r="M442" s="70" t="s">
        <v>33</v>
      </c>
      <c r="N442" s="45" t="s">
        <v>34</v>
      </c>
      <c r="O442" s="45" t="s">
        <v>35</v>
      </c>
      <c r="P442" s="45"/>
      <c r="Q442" s="47"/>
      <c r="R442" s="45" t="s">
        <v>1230</v>
      </c>
      <c r="S442" s="45">
        <v>3</v>
      </c>
      <c r="T442" s="45" t="s">
        <v>203</v>
      </c>
      <c r="U442" s="45"/>
      <c r="V442" s="45"/>
      <c r="W442" s="45"/>
      <c r="X442" s="45"/>
      <c r="Y442" s="45"/>
      <c r="Z442" s="45"/>
      <c r="AA442" s="10" t="s">
        <v>1143</v>
      </c>
      <c r="AB442" s="10" t="s">
        <v>1138</v>
      </c>
      <c r="AC442" s="48"/>
      <c r="AD442" s="48" t="str">
        <f>IF(Tabela13[[#This Row],[ID_IPs_associados]]="","",IFERROR(TRIM(INDEX(_xlfn.TEXTSPLIT(Tabela13[[#This Row],[ID_IPs_associados]],"|"),1,1)),""))</f>
        <v/>
      </c>
      <c r="AE442" s="48" t="str">
        <f>IF(Tabela13[[#This Row],[ID_IPs_associados]]="","",IFERROR(TRIM(INDEX(_xlfn.TEXTSPLIT(Tabela13[[#This Row],[ID_IPs_associados]],"|"),1,2)),""))</f>
        <v/>
      </c>
      <c r="AF442" s="48" t="str">
        <f>IF(Tabela13[[#This Row],[ID_IPs_associados]]="","",IFERROR(TRIM(INDEX(_xlfn.TEXTSPLIT(Tabela13[[#This Row],[ID_IPs_associados]],"|"),1,3)),""))</f>
        <v/>
      </c>
      <c r="AG442" s="48" t="str">
        <f>IF(Tabela13[[#This Row],[ID_IPs_associados]]="","",IFERROR(TRIM(INDEX(_xlfn.TEXTSPLIT(Tabela13[[#This Row],[ID_IPs_associados]],"|"),1,4)),""))</f>
        <v/>
      </c>
      <c r="AH442" s="48" t="str">
        <f>IF(Tabela13[[#This Row],[ID_IPs_associados]]="","",IFERROR(TRIM(INDEX(_xlfn.TEXTSPLIT(Tabela13[[#This Row],[ID_IPs_associados]],"|"),1,5)),""))</f>
        <v/>
      </c>
    </row>
    <row r="443" spans="1:34" ht="62.5" hidden="1" x14ac:dyDescent="0.35">
      <c r="A443" s="43" t="s">
        <v>1121</v>
      </c>
      <c r="B443" s="44" t="s">
        <v>1122</v>
      </c>
      <c r="C443" s="45"/>
      <c r="D443" s="44"/>
      <c r="E443" s="45">
        <v>457</v>
      </c>
      <c r="F443" s="44" t="s">
        <v>1144</v>
      </c>
      <c r="G443" s="45" t="s">
        <v>41</v>
      </c>
      <c r="H443" s="45" t="s">
        <v>1134</v>
      </c>
      <c r="I443" s="45" t="s">
        <v>1145</v>
      </c>
      <c r="J443" s="45">
        <v>2030</v>
      </c>
      <c r="K443" s="46" t="s">
        <v>1146</v>
      </c>
      <c r="L443" s="45" t="s">
        <v>32</v>
      </c>
      <c r="M443" s="70" t="s">
        <v>33</v>
      </c>
      <c r="N443" s="45" t="s">
        <v>34</v>
      </c>
      <c r="O443" s="45" t="s">
        <v>35</v>
      </c>
      <c r="P443" s="45"/>
      <c r="Q443" s="47"/>
      <c r="R443" s="45" t="s">
        <v>1230</v>
      </c>
      <c r="S443" s="45">
        <v>3</v>
      </c>
      <c r="T443" s="45" t="s">
        <v>203</v>
      </c>
      <c r="U443" s="45"/>
      <c r="V443" s="45"/>
      <c r="W443" s="45"/>
      <c r="X443" s="45"/>
      <c r="Y443" s="45"/>
      <c r="Z443" s="45"/>
      <c r="AA443" s="44" t="s">
        <v>1147</v>
      </c>
      <c r="AB443" s="44" t="s">
        <v>1138</v>
      </c>
      <c r="AC443" s="48"/>
      <c r="AD443" s="48" t="str">
        <f>IF(Tabela13[[#This Row],[ID_IPs_associados]]="","",IFERROR(TRIM(INDEX(_xlfn.TEXTSPLIT(Tabela13[[#This Row],[ID_IPs_associados]],"|"),1,1)),""))</f>
        <v/>
      </c>
      <c r="AE443" s="48" t="str">
        <f>IF(Tabela13[[#This Row],[ID_IPs_associados]]="","",IFERROR(TRIM(INDEX(_xlfn.TEXTSPLIT(Tabela13[[#This Row],[ID_IPs_associados]],"|"),1,2)),""))</f>
        <v/>
      </c>
      <c r="AF443" s="48" t="str">
        <f>IF(Tabela13[[#This Row],[ID_IPs_associados]]="","",IFERROR(TRIM(INDEX(_xlfn.TEXTSPLIT(Tabela13[[#This Row],[ID_IPs_associados]],"|"),1,3)),""))</f>
        <v/>
      </c>
      <c r="AG443" s="48" t="str">
        <f>IF(Tabela13[[#This Row],[ID_IPs_associados]]="","",IFERROR(TRIM(INDEX(_xlfn.TEXTSPLIT(Tabela13[[#This Row],[ID_IPs_associados]],"|"),1,4)),""))</f>
        <v/>
      </c>
      <c r="AH443" s="48" t="str">
        <f>IF(Tabela13[[#This Row],[ID_IPs_associados]]="","",IFERROR(TRIM(INDEX(_xlfn.TEXTSPLIT(Tabela13[[#This Row],[ID_IPs_associados]],"|"),1,5)),""))</f>
        <v/>
      </c>
    </row>
    <row r="444" spans="1:34" ht="37.5" hidden="1" x14ac:dyDescent="0.35">
      <c r="A444" s="43" t="s">
        <v>1121</v>
      </c>
      <c r="B444" s="44" t="s">
        <v>1122</v>
      </c>
      <c r="C444" s="45"/>
      <c r="D444" s="44"/>
      <c r="E444" s="45">
        <v>458</v>
      </c>
      <c r="F444" s="44" t="s">
        <v>1148</v>
      </c>
      <c r="G444" s="45" t="s">
        <v>1149</v>
      </c>
      <c r="H444" s="45" t="s">
        <v>1134</v>
      </c>
      <c r="I444" s="45">
        <v>7.4</v>
      </c>
      <c r="J444" s="45">
        <v>2030</v>
      </c>
      <c r="K444" s="46">
        <v>5.18</v>
      </c>
      <c r="L444" s="45" t="s">
        <v>32</v>
      </c>
      <c r="M444" s="70" t="s">
        <v>33</v>
      </c>
      <c r="N444" s="45" t="s">
        <v>34</v>
      </c>
      <c r="O444" s="45" t="s">
        <v>35</v>
      </c>
      <c r="P444" s="45"/>
      <c r="Q444" s="47"/>
      <c r="R444" s="45" t="s">
        <v>1230</v>
      </c>
      <c r="S444" s="45">
        <v>3</v>
      </c>
      <c r="T444" s="45" t="s">
        <v>203</v>
      </c>
      <c r="U444" s="45"/>
      <c r="V444" s="45"/>
      <c r="W444" s="45"/>
      <c r="X444" s="45"/>
      <c r="Y444" s="45"/>
      <c r="Z444" s="45"/>
      <c r="AA444" s="44" t="s">
        <v>1150</v>
      </c>
      <c r="AB444" s="44" t="s">
        <v>1138</v>
      </c>
      <c r="AC444" s="48"/>
      <c r="AD444" s="48" t="str">
        <f>IF(Tabela13[[#This Row],[ID_IPs_associados]]="","",IFERROR(TRIM(INDEX(_xlfn.TEXTSPLIT(Tabela13[[#This Row],[ID_IPs_associados]],"|"),1,1)),""))</f>
        <v/>
      </c>
      <c r="AE444" s="48" t="str">
        <f>IF(Tabela13[[#This Row],[ID_IPs_associados]]="","",IFERROR(TRIM(INDEX(_xlfn.TEXTSPLIT(Tabela13[[#This Row],[ID_IPs_associados]],"|"),1,2)),""))</f>
        <v/>
      </c>
      <c r="AF444" s="48" t="str">
        <f>IF(Tabela13[[#This Row],[ID_IPs_associados]]="","",IFERROR(TRIM(INDEX(_xlfn.TEXTSPLIT(Tabela13[[#This Row],[ID_IPs_associados]],"|"),1,3)),""))</f>
        <v/>
      </c>
      <c r="AG444" s="48" t="str">
        <f>IF(Tabela13[[#This Row],[ID_IPs_associados]]="","",IFERROR(TRIM(INDEX(_xlfn.TEXTSPLIT(Tabela13[[#This Row],[ID_IPs_associados]],"|"),1,4)),""))</f>
        <v/>
      </c>
      <c r="AH444" s="48" t="str">
        <f>IF(Tabela13[[#This Row],[ID_IPs_associados]]="","",IFERROR(TRIM(INDEX(_xlfn.TEXTSPLIT(Tabela13[[#This Row],[ID_IPs_associados]],"|"),1,5)),""))</f>
        <v/>
      </c>
    </row>
    <row r="445" spans="1:34" ht="50" hidden="1" x14ac:dyDescent="0.35">
      <c r="A445" s="43" t="s">
        <v>1121</v>
      </c>
      <c r="B445" s="44" t="s">
        <v>1122</v>
      </c>
      <c r="C445" s="45"/>
      <c r="D445" s="44"/>
      <c r="E445" s="45">
        <v>459</v>
      </c>
      <c r="F445" s="44" t="s">
        <v>1151</v>
      </c>
      <c r="G445" s="45" t="s">
        <v>41</v>
      </c>
      <c r="H445" s="45" t="s">
        <v>1134</v>
      </c>
      <c r="I445" s="45" t="s">
        <v>1152</v>
      </c>
      <c r="J445" s="45">
        <v>2030</v>
      </c>
      <c r="K445" s="46" t="s">
        <v>1153</v>
      </c>
      <c r="L445" s="45" t="s">
        <v>32</v>
      </c>
      <c r="M445" s="70" t="s">
        <v>33</v>
      </c>
      <c r="N445" s="45" t="s">
        <v>34</v>
      </c>
      <c r="O445" s="45" t="s">
        <v>35</v>
      </c>
      <c r="P445" s="45"/>
      <c r="Q445" s="47"/>
      <c r="R445" s="45" t="s">
        <v>1230</v>
      </c>
      <c r="S445" s="45">
        <v>3</v>
      </c>
      <c r="T445" s="45" t="s">
        <v>203</v>
      </c>
      <c r="U445" s="45"/>
      <c r="V445" s="45"/>
      <c r="W445" s="45"/>
      <c r="X445" s="45"/>
      <c r="Y445" s="45"/>
      <c r="Z445" s="45"/>
      <c r="AA445" s="44" t="s">
        <v>1154</v>
      </c>
      <c r="AB445" s="44" t="s">
        <v>1138</v>
      </c>
      <c r="AC445" s="48"/>
      <c r="AD445" s="48" t="str">
        <f>IF(Tabela13[[#This Row],[ID_IPs_associados]]="","",IFERROR(TRIM(INDEX(_xlfn.TEXTSPLIT(Tabela13[[#This Row],[ID_IPs_associados]],"|"),1,1)),""))</f>
        <v/>
      </c>
      <c r="AE445" s="48" t="str">
        <f>IF(Tabela13[[#This Row],[ID_IPs_associados]]="","",IFERROR(TRIM(INDEX(_xlfn.TEXTSPLIT(Tabela13[[#This Row],[ID_IPs_associados]],"|"),1,2)),""))</f>
        <v/>
      </c>
      <c r="AF445" s="48" t="str">
        <f>IF(Tabela13[[#This Row],[ID_IPs_associados]]="","",IFERROR(TRIM(INDEX(_xlfn.TEXTSPLIT(Tabela13[[#This Row],[ID_IPs_associados]],"|"),1,3)),""))</f>
        <v/>
      </c>
      <c r="AG445" s="48" t="str">
        <f>IF(Tabela13[[#This Row],[ID_IPs_associados]]="","",IFERROR(TRIM(INDEX(_xlfn.TEXTSPLIT(Tabela13[[#This Row],[ID_IPs_associados]],"|"),1,4)),""))</f>
        <v/>
      </c>
      <c r="AH445" s="48" t="str">
        <f>IF(Tabela13[[#This Row],[ID_IPs_associados]]="","",IFERROR(TRIM(INDEX(_xlfn.TEXTSPLIT(Tabela13[[#This Row],[ID_IPs_associados]],"|"),1,5)),""))</f>
        <v/>
      </c>
    </row>
    <row r="446" spans="1:34" ht="37.5" hidden="1" x14ac:dyDescent="0.35">
      <c r="A446" s="43" t="s">
        <v>1121</v>
      </c>
      <c r="B446" s="44" t="s">
        <v>1122</v>
      </c>
      <c r="C446" s="45"/>
      <c r="D446" s="44"/>
      <c r="E446" s="45">
        <v>460</v>
      </c>
      <c r="F446" s="44" t="s">
        <v>1155</v>
      </c>
      <c r="G446" s="45" t="s">
        <v>41</v>
      </c>
      <c r="H446" s="45" t="s">
        <v>1134</v>
      </c>
      <c r="I446" s="45">
        <v>21.6</v>
      </c>
      <c r="J446" s="45">
        <v>2030</v>
      </c>
      <c r="K446" s="49">
        <v>50</v>
      </c>
      <c r="L446" s="45" t="s">
        <v>32</v>
      </c>
      <c r="M446" s="70" t="s">
        <v>33</v>
      </c>
      <c r="N446" s="45" t="s">
        <v>34</v>
      </c>
      <c r="O446" s="45" t="s">
        <v>35</v>
      </c>
      <c r="P446" s="45"/>
      <c r="Q446" s="47"/>
      <c r="R446" s="45" t="s">
        <v>1230</v>
      </c>
      <c r="S446" s="45">
        <v>3</v>
      </c>
      <c r="T446" s="45" t="s">
        <v>203</v>
      </c>
      <c r="U446" s="45"/>
      <c r="V446" s="45"/>
      <c r="W446" s="45"/>
      <c r="X446" s="45"/>
      <c r="Y446" s="45"/>
      <c r="Z446" s="45"/>
      <c r="AA446" s="44" t="s">
        <v>1156</v>
      </c>
      <c r="AB446" s="44" t="s">
        <v>1138</v>
      </c>
      <c r="AC446" s="48"/>
      <c r="AD446" s="48" t="str">
        <f>IF(Tabela13[[#This Row],[ID_IPs_associados]]="","",IFERROR(TRIM(INDEX(_xlfn.TEXTSPLIT(Tabela13[[#This Row],[ID_IPs_associados]],"|"),1,1)),""))</f>
        <v/>
      </c>
      <c r="AE446" s="48" t="str">
        <f>IF(Tabela13[[#This Row],[ID_IPs_associados]]="","",IFERROR(TRIM(INDEX(_xlfn.TEXTSPLIT(Tabela13[[#This Row],[ID_IPs_associados]],"|"),1,2)),""))</f>
        <v/>
      </c>
      <c r="AF446" s="48" t="str">
        <f>IF(Tabela13[[#This Row],[ID_IPs_associados]]="","",IFERROR(TRIM(INDEX(_xlfn.TEXTSPLIT(Tabela13[[#This Row],[ID_IPs_associados]],"|"),1,3)),""))</f>
        <v/>
      </c>
      <c r="AG446" s="48" t="str">
        <f>IF(Tabela13[[#This Row],[ID_IPs_associados]]="","",IFERROR(TRIM(INDEX(_xlfn.TEXTSPLIT(Tabela13[[#This Row],[ID_IPs_associados]],"|"),1,4)),""))</f>
        <v/>
      </c>
      <c r="AH446" s="48" t="str">
        <f>IF(Tabela13[[#This Row],[ID_IPs_associados]]="","",IFERROR(TRIM(INDEX(_xlfn.TEXTSPLIT(Tabela13[[#This Row],[ID_IPs_associados]],"|"),1,5)),""))</f>
        <v/>
      </c>
    </row>
    <row r="447" spans="1:34" ht="75" hidden="1" x14ac:dyDescent="0.35">
      <c r="A447" s="43" t="s">
        <v>1121</v>
      </c>
      <c r="B447" s="44" t="s">
        <v>1122</v>
      </c>
      <c r="C447" s="45"/>
      <c r="D447" s="44"/>
      <c r="E447" s="45">
        <v>461</v>
      </c>
      <c r="F447" s="44" t="s">
        <v>1157</v>
      </c>
      <c r="G447" s="45" t="s">
        <v>41</v>
      </c>
      <c r="H447" s="45" t="s">
        <v>1158</v>
      </c>
      <c r="I447" s="45" t="s">
        <v>1159</v>
      </c>
      <c r="J447" s="45">
        <v>2030</v>
      </c>
      <c r="K447" s="46" t="s">
        <v>1160</v>
      </c>
      <c r="L447" s="45" t="s">
        <v>32</v>
      </c>
      <c r="M447" s="70" t="s">
        <v>33</v>
      </c>
      <c r="N447" s="45" t="s">
        <v>34</v>
      </c>
      <c r="O447" s="45" t="s">
        <v>35</v>
      </c>
      <c r="P447" s="45"/>
      <c r="Q447" s="47"/>
      <c r="R447" s="45" t="s">
        <v>1230</v>
      </c>
      <c r="S447" s="45">
        <v>3</v>
      </c>
      <c r="T447" s="45" t="s">
        <v>203</v>
      </c>
      <c r="U447" s="45"/>
      <c r="V447" s="45"/>
      <c r="W447" s="45"/>
      <c r="X447" s="45"/>
      <c r="Y447" s="45"/>
      <c r="Z447" s="45"/>
      <c r="AA447" s="44" t="s">
        <v>1161</v>
      </c>
      <c r="AB447" s="44" t="s">
        <v>1162</v>
      </c>
      <c r="AC447" s="48"/>
      <c r="AD447" s="48" t="str">
        <f>IF(Tabela13[[#This Row],[ID_IPs_associados]]="","",IFERROR(TRIM(INDEX(_xlfn.TEXTSPLIT(Tabela13[[#This Row],[ID_IPs_associados]],"|"),1,1)),""))</f>
        <v/>
      </c>
      <c r="AE447" s="48" t="str">
        <f>IF(Tabela13[[#This Row],[ID_IPs_associados]]="","",IFERROR(TRIM(INDEX(_xlfn.TEXTSPLIT(Tabela13[[#This Row],[ID_IPs_associados]],"|"),1,2)),""))</f>
        <v/>
      </c>
      <c r="AF447" s="48" t="str">
        <f>IF(Tabela13[[#This Row],[ID_IPs_associados]]="","",IFERROR(TRIM(INDEX(_xlfn.TEXTSPLIT(Tabela13[[#This Row],[ID_IPs_associados]],"|"),1,3)),""))</f>
        <v/>
      </c>
      <c r="AG447" s="48" t="str">
        <f>IF(Tabela13[[#This Row],[ID_IPs_associados]]="","",IFERROR(TRIM(INDEX(_xlfn.TEXTSPLIT(Tabela13[[#This Row],[ID_IPs_associados]],"|"),1,4)),""))</f>
        <v/>
      </c>
      <c r="AH447" s="48" t="str">
        <f>IF(Tabela13[[#This Row],[ID_IPs_associados]]="","",IFERROR(TRIM(INDEX(_xlfn.TEXTSPLIT(Tabela13[[#This Row],[ID_IPs_associados]],"|"),1,5)),""))</f>
        <v/>
      </c>
    </row>
    <row r="448" spans="1:34" ht="87.5" hidden="1" x14ac:dyDescent="0.35">
      <c r="A448" s="43" t="s">
        <v>690</v>
      </c>
      <c r="B448" s="44" t="s">
        <v>691</v>
      </c>
      <c r="C448" s="45" t="s">
        <v>460</v>
      </c>
      <c r="D448" s="44" t="s">
        <v>1163</v>
      </c>
      <c r="E448" s="45">
        <v>462</v>
      </c>
      <c r="F448" s="44" t="s">
        <v>1164</v>
      </c>
      <c r="G448" s="45" t="s">
        <v>41</v>
      </c>
      <c r="H448" s="45" t="s">
        <v>50</v>
      </c>
      <c r="I448" s="45">
        <v>7</v>
      </c>
      <c r="J448" s="45">
        <v>2028</v>
      </c>
      <c r="K448" s="45" t="s">
        <v>94</v>
      </c>
      <c r="L448" s="45" t="s">
        <v>400</v>
      </c>
      <c r="M448" s="45" t="s">
        <v>401</v>
      </c>
      <c r="N448" s="45" t="s">
        <v>34</v>
      </c>
      <c r="O448" s="45" t="s">
        <v>106</v>
      </c>
      <c r="P448" s="45">
        <v>145</v>
      </c>
      <c r="Q448" s="44" t="s">
        <v>1165</v>
      </c>
      <c r="R448" s="45" t="s">
        <v>475</v>
      </c>
      <c r="S448" s="45"/>
      <c r="T448" s="45"/>
      <c r="U448" s="45"/>
      <c r="V448" s="45"/>
      <c r="W448" s="45"/>
      <c r="X448" s="45"/>
      <c r="Y448" s="45"/>
      <c r="Z448" s="45"/>
      <c r="AA448" s="52" t="s">
        <v>1166</v>
      </c>
      <c r="AB448" s="44" t="s">
        <v>1167</v>
      </c>
      <c r="AC448" s="48"/>
      <c r="AD448" s="48" t="str">
        <f>IF(Tabela13[[#This Row],[ID_IPs_associados]]="","",IFERROR(TRIM(INDEX(_xlfn.TEXTSPLIT(Tabela13[[#This Row],[ID_IPs_associados]],"|"),1,1)),""))</f>
        <v>IP080970</v>
      </c>
      <c r="AE448" s="48" t="str">
        <f>IF(Tabela13[[#This Row],[ID_IPs_associados]]="","",IFERROR(TRIM(INDEX(_xlfn.TEXTSPLIT(Tabela13[[#This Row],[ID_IPs_associados]],"|"),1,2)),""))</f>
        <v>IP010040</v>
      </c>
      <c r="AF448" s="48" t="str">
        <f>IF(Tabela13[[#This Row],[ID_IPs_associados]]="","",IFERROR(TRIM(INDEX(_xlfn.TEXTSPLIT(Tabela13[[#This Row],[ID_IPs_associados]],"|"),1,3)),""))</f>
        <v/>
      </c>
      <c r="AG448" s="48" t="str">
        <f>IF(Tabela13[[#This Row],[ID_IPs_associados]]="","",IFERROR(TRIM(INDEX(_xlfn.TEXTSPLIT(Tabela13[[#This Row],[ID_IPs_associados]],"|"),1,4)),""))</f>
        <v/>
      </c>
      <c r="AH448" s="48" t="str">
        <f>IF(Tabela13[[#This Row],[ID_IPs_associados]]="","",IFERROR(TRIM(INDEX(_xlfn.TEXTSPLIT(Tabela13[[#This Row],[ID_IPs_associados]],"|"),1,5)),""))</f>
        <v/>
      </c>
    </row>
    <row r="449" spans="1:34" ht="75" hidden="1" x14ac:dyDescent="0.35">
      <c r="A449" s="43" t="s">
        <v>690</v>
      </c>
      <c r="B449" s="44" t="s">
        <v>691</v>
      </c>
      <c r="C449" s="45" t="s">
        <v>1168</v>
      </c>
      <c r="D449" s="44" t="s">
        <v>1169</v>
      </c>
      <c r="E449" s="45">
        <v>463</v>
      </c>
      <c r="F449" s="44" t="s">
        <v>1170</v>
      </c>
      <c r="G449" s="45" t="s">
        <v>101</v>
      </c>
      <c r="H449" s="45">
        <v>2025</v>
      </c>
      <c r="I449" s="45">
        <v>0</v>
      </c>
      <c r="J449" s="45">
        <v>2029</v>
      </c>
      <c r="K449" s="110">
        <v>59000</v>
      </c>
      <c r="L449" s="45" t="s">
        <v>76</v>
      </c>
      <c r="M449" s="45" t="s">
        <v>44</v>
      </c>
      <c r="N449" s="45" t="s">
        <v>34</v>
      </c>
      <c r="O449" s="45" t="s">
        <v>35</v>
      </c>
      <c r="P449" s="45"/>
      <c r="Q449" s="44"/>
      <c r="R449" s="45" t="s">
        <v>77</v>
      </c>
      <c r="S449" s="45"/>
      <c r="T449" s="45"/>
      <c r="U449" s="45"/>
      <c r="V449" s="45"/>
      <c r="W449" s="45"/>
      <c r="X449" s="45"/>
      <c r="Y449" s="45"/>
      <c r="Z449" s="45"/>
      <c r="AA449" s="44" t="s">
        <v>1171</v>
      </c>
      <c r="AB449" s="44" t="s">
        <v>1172</v>
      </c>
      <c r="AC449" s="48"/>
      <c r="AD449" s="48" t="str">
        <f>IF(Tabela13[[#This Row],[ID_IPs_associados]]="","",IFERROR(TRIM(INDEX(_xlfn.TEXTSPLIT(Tabela13[[#This Row],[ID_IPs_associados]],"|"),1,1)),""))</f>
        <v>IP250300</v>
      </c>
      <c r="AE449" s="48" t="str">
        <f>IF(Tabela13[[#This Row],[ID_IPs_associados]]="","",IFERROR(TRIM(INDEX(_xlfn.TEXTSPLIT(Tabela13[[#This Row],[ID_IPs_associados]],"|"),1,2)),""))</f>
        <v>IP250130</v>
      </c>
      <c r="AF449" s="48" t="str">
        <f>IF(Tabela13[[#This Row],[ID_IPs_associados]]="","",IFERROR(TRIM(INDEX(_xlfn.TEXTSPLIT(Tabela13[[#This Row],[ID_IPs_associados]],"|"),1,3)),""))</f>
        <v/>
      </c>
      <c r="AG449" s="48" t="str">
        <f>IF(Tabela13[[#This Row],[ID_IPs_associados]]="","",IFERROR(TRIM(INDEX(_xlfn.TEXTSPLIT(Tabela13[[#This Row],[ID_IPs_associados]],"|"),1,4)),""))</f>
        <v/>
      </c>
      <c r="AH449" s="48" t="str">
        <f>IF(Tabela13[[#This Row],[ID_IPs_associados]]="","",IFERROR(TRIM(INDEX(_xlfn.TEXTSPLIT(Tabela13[[#This Row],[ID_IPs_associados]],"|"),1,5)),""))</f>
        <v/>
      </c>
    </row>
    <row r="450" spans="1:34" ht="75" hidden="1" x14ac:dyDescent="0.35">
      <c r="A450" s="43" t="s">
        <v>690</v>
      </c>
      <c r="B450" s="44" t="s">
        <v>691</v>
      </c>
      <c r="C450" s="45" t="s">
        <v>1168</v>
      </c>
      <c r="D450" s="44" t="s">
        <v>1169</v>
      </c>
      <c r="E450" s="45">
        <v>464</v>
      </c>
      <c r="F450" s="44" t="s">
        <v>1173</v>
      </c>
      <c r="G450" s="45" t="s">
        <v>41</v>
      </c>
      <c r="H450" s="45">
        <v>2024</v>
      </c>
      <c r="I450" s="45">
        <v>23</v>
      </c>
      <c r="J450" s="45">
        <v>2029</v>
      </c>
      <c r="K450" s="45">
        <v>6</v>
      </c>
      <c r="L450" s="78" t="s">
        <v>1174</v>
      </c>
      <c r="M450" s="45" t="s">
        <v>44</v>
      </c>
      <c r="N450" s="45" t="s">
        <v>34</v>
      </c>
      <c r="O450" s="45" t="s">
        <v>35</v>
      </c>
      <c r="P450" s="45"/>
      <c r="Q450" s="44"/>
      <c r="R450" s="45" t="s">
        <v>77</v>
      </c>
      <c r="S450" s="45"/>
      <c r="T450" s="45"/>
      <c r="U450" s="45"/>
      <c r="V450" s="56"/>
      <c r="W450" s="45"/>
      <c r="X450" s="45"/>
      <c r="Y450" s="45"/>
      <c r="Z450" s="45"/>
      <c r="AA450" s="44" t="s">
        <v>1175</v>
      </c>
      <c r="AB450" s="44" t="s">
        <v>1098</v>
      </c>
      <c r="AC450" s="48"/>
      <c r="AD450" s="48" t="str">
        <f>IF(Tabela13[[#This Row],[ID_IPs_associados]]="","",IFERROR(TRIM(INDEX(_xlfn.TEXTSPLIT(Tabela13[[#This Row],[ID_IPs_associados]],"|"),1,1)),""))</f>
        <v>IP250300</v>
      </c>
      <c r="AE450" s="48" t="str">
        <f>IF(Tabela13[[#This Row],[ID_IPs_associados]]="","",IFERROR(TRIM(INDEX(_xlfn.TEXTSPLIT(Tabela13[[#This Row],[ID_IPs_associados]],"|"),1,2)),""))</f>
        <v>IP250130</v>
      </c>
      <c r="AF450" s="48" t="str">
        <f>IF(Tabela13[[#This Row],[ID_IPs_associados]]="","",IFERROR(TRIM(INDEX(_xlfn.TEXTSPLIT(Tabela13[[#This Row],[ID_IPs_associados]],"|"),1,3)),""))</f>
        <v/>
      </c>
      <c r="AG450" s="48" t="str">
        <f>IF(Tabela13[[#This Row],[ID_IPs_associados]]="","",IFERROR(TRIM(INDEX(_xlfn.TEXTSPLIT(Tabela13[[#This Row],[ID_IPs_associados]],"|"),1,4)),""))</f>
        <v/>
      </c>
      <c r="AH450" s="48" t="str">
        <f>IF(Tabela13[[#This Row],[ID_IPs_associados]]="","",IFERROR(TRIM(INDEX(_xlfn.TEXTSPLIT(Tabela13[[#This Row],[ID_IPs_associados]],"|"),1,5)),""))</f>
        <v/>
      </c>
    </row>
    <row r="451" spans="1:34" ht="75" hidden="1" x14ac:dyDescent="0.35">
      <c r="A451" s="43" t="s">
        <v>690</v>
      </c>
      <c r="B451" s="44" t="s">
        <v>691</v>
      </c>
      <c r="C451" s="45" t="s">
        <v>1168</v>
      </c>
      <c r="D451" s="44" t="s">
        <v>1169</v>
      </c>
      <c r="E451" s="45">
        <v>465</v>
      </c>
      <c r="F451" s="44" t="s">
        <v>1176</v>
      </c>
      <c r="G451" s="45" t="s">
        <v>101</v>
      </c>
      <c r="H451" s="45">
        <v>2025</v>
      </c>
      <c r="I451" s="45">
        <v>0</v>
      </c>
      <c r="J451" s="45">
        <v>2030</v>
      </c>
      <c r="K451" s="110">
        <v>12000</v>
      </c>
      <c r="L451" s="78" t="s">
        <v>76</v>
      </c>
      <c r="M451" s="45" t="s">
        <v>44</v>
      </c>
      <c r="N451" s="45" t="s">
        <v>34</v>
      </c>
      <c r="O451" s="45" t="s">
        <v>35</v>
      </c>
      <c r="P451" s="45"/>
      <c r="Q451" s="44"/>
      <c r="R451" s="45" t="s">
        <v>77</v>
      </c>
      <c r="S451" s="45"/>
      <c r="T451" s="45"/>
      <c r="U451" s="45"/>
      <c r="V451" s="45"/>
      <c r="W451" s="45"/>
      <c r="X451" s="45"/>
      <c r="Y451" s="45"/>
      <c r="Z451" s="45"/>
      <c r="AA451" s="10" t="s">
        <v>1177</v>
      </c>
      <c r="AB451" s="10" t="s">
        <v>1178</v>
      </c>
      <c r="AC451" s="47"/>
      <c r="AD451" s="48" t="str">
        <f>IF(Tabela13[[#This Row],[ID_IPs_associados]]="","",IFERROR(TRIM(INDEX(_xlfn.TEXTSPLIT(Tabela13[[#This Row],[ID_IPs_associados]],"|"),1,1)),""))</f>
        <v>IP250300</v>
      </c>
      <c r="AE451" s="48" t="str">
        <f>IF(Tabela13[[#This Row],[ID_IPs_associados]]="","",IFERROR(TRIM(INDEX(_xlfn.TEXTSPLIT(Tabela13[[#This Row],[ID_IPs_associados]],"|"),1,2)),""))</f>
        <v>IP250130</v>
      </c>
      <c r="AF451" s="48" t="str">
        <f>IF(Tabela13[[#This Row],[ID_IPs_associados]]="","",IFERROR(TRIM(INDEX(_xlfn.TEXTSPLIT(Tabela13[[#This Row],[ID_IPs_associados]],"|"),1,3)),""))</f>
        <v/>
      </c>
      <c r="AG451" s="48" t="str">
        <f>IF(Tabela13[[#This Row],[ID_IPs_associados]]="","",IFERROR(TRIM(INDEX(_xlfn.TEXTSPLIT(Tabela13[[#This Row],[ID_IPs_associados]],"|"),1,4)),""))</f>
        <v/>
      </c>
      <c r="AH451" s="48" t="str">
        <f>IF(Tabela13[[#This Row],[ID_IPs_associados]]="","",IFERROR(TRIM(INDEX(_xlfn.TEXTSPLIT(Tabela13[[#This Row],[ID_IPs_associados]],"|"),1,5)),""))</f>
        <v/>
      </c>
    </row>
    <row r="452" spans="1:34" ht="37.5" hidden="1" x14ac:dyDescent="0.35">
      <c r="A452" s="43" t="s">
        <v>690</v>
      </c>
      <c r="B452" s="44" t="s">
        <v>691</v>
      </c>
      <c r="C452" s="70"/>
      <c r="D452" s="69"/>
      <c r="E452" s="45">
        <v>466</v>
      </c>
      <c r="F452" s="69" t="s">
        <v>1179</v>
      </c>
      <c r="G452" s="70" t="s">
        <v>41</v>
      </c>
      <c r="H452" s="70">
        <v>2024</v>
      </c>
      <c r="I452" s="70" t="s">
        <v>126</v>
      </c>
      <c r="J452" s="70">
        <v>2029</v>
      </c>
      <c r="K452" s="70">
        <v>5</v>
      </c>
      <c r="L452" s="80" t="s">
        <v>51</v>
      </c>
      <c r="M452" s="45" t="s">
        <v>452</v>
      </c>
      <c r="N452" s="70" t="s">
        <v>34</v>
      </c>
      <c r="O452" s="70" t="s">
        <v>35</v>
      </c>
      <c r="P452" s="70"/>
      <c r="Q452" s="69"/>
      <c r="R452" s="70" t="s">
        <v>454</v>
      </c>
      <c r="S452" s="70"/>
      <c r="T452" s="70"/>
      <c r="U452" s="70"/>
      <c r="V452" s="70"/>
      <c r="W452" s="70"/>
      <c r="X452" s="70"/>
      <c r="Y452" s="70"/>
      <c r="Z452" s="70"/>
      <c r="AA452" s="69"/>
      <c r="AB452" s="69"/>
      <c r="AC452" s="72"/>
      <c r="AD452" s="73" t="str">
        <f>IF(Tabela13[[#This Row],[ID_IPs_associados]]="","",IFERROR(TRIM(INDEX(_xlfn.TEXTSPLIT(Tabela13[[#This Row],[ID_IPs_associados]],"|"),1,1)),""))</f>
        <v/>
      </c>
      <c r="AE452" s="73" t="str">
        <f>IF(Tabela13[[#This Row],[ID_IPs_associados]]="","",IFERROR(TRIM(INDEX(_xlfn.TEXTSPLIT(Tabela13[[#This Row],[ID_IPs_associados]],"|"),1,2)),""))</f>
        <v/>
      </c>
      <c r="AF452" s="73" t="str">
        <f>IF(Tabela13[[#This Row],[ID_IPs_associados]]="","",IFERROR(TRIM(INDEX(_xlfn.TEXTSPLIT(Tabela13[[#This Row],[ID_IPs_associados]],"|"),1,3)),""))</f>
        <v/>
      </c>
      <c r="AG452" s="73" t="str">
        <f>IF(Tabela13[[#This Row],[ID_IPs_associados]]="","",IFERROR(TRIM(INDEX(_xlfn.TEXTSPLIT(Tabela13[[#This Row],[ID_IPs_associados]],"|"),1,4)),""))</f>
        <v/>
      </c>
      <c r="AH452" s="73" t="str">
        <f>IF(Tabela13[[#This Row],[ID_IPs_associados]]="","",IFERROR(TRIM(INDEX(_xlfn.TEXTSPLIT(Tabela13[[#This Row],[ID_IPs_associados]],"|"),1,5)),""))</f>
        <v/>
      </c>
    </row>
    <row r="453" spans="1:34" ht="37.5" hidden="1" x14ac:dyDescent="0.35">
      <c r="A453" s="43" t="s">
        <v>690</v>
      </c>
      <c r="B453" s="44" t="s">
        <v>691</v>
      </c>
      <c r="C453" s="45"/>
      <c r="D453" s="44"/>
      <c r="E453" s="45">
        <v>467</v>
      </c>
      <c r="F453" s="44" t="s">
        <v>1180</v>
      </c>
      <c r="G453" s="45" t="s">
        <v>41</v>
      </c>
      <c r="H453" s="45">
        <v>2024</v>
      </c>
      <c r="I453" s="45" t="s">
        <v>126</v>
      </c>
      <c r="J453" s="45">
        <v>2030</v>
      </c>
      <c r="K453" s="45">
        <v>65</v>
      </c>
      <c r="L453" s="78" t="s">
        <v>281</v>
      </c>
      <c r="M453" s="45" t="s">
        <v>119</v>
      </c>
      <c r="N453" s="70" t="s">
        <v>34</v>
      </c>
      <c r="O453" s="70" t="s">
        <v>35</v>
      </c>
      <c r="P453" s="70"/>
      <c r="Q453" s="69"/>
      <c r="R453" s="45" t="s">
        <v>479</v>
      </c>
      <c r="S453" s="45"/>
      <c r="T453" s="45"/>
      <c r="U453" s="45"/>
      <c r="V453" s="45"/>
      <c r="W453" s="45"/>
      <c r="X453" s="45"/>
      <c r="Y453" s="45"/>
      <c r="Z453" s="45"/>
      <c r="AA453" s="44"/>
      <c r="AB453" s="44"/>
      <c r="AC453" s="47"/>
      <c r="AD453" s="48" t="str">
        <f>IF(Tabela13[[#This Row],[ID_IPs_associados]]="","",IFERROR(TRIM(INDEX(_xlfn.TEXTSPLIT(Tabela13[[#This Row],[ID_IPs_associados]],"|"),1,1)),""))</f>
        <v/>
      </c>
      <c r="AE453" s="48" t="str">
        <f>IF(Tabela13[[#This Row],[ID_IPs_associados]]="","",IFERROR(TRIM(INDEX(_xlfn.TEXTSPLIT(Tabela13[[#This Row],[ID_IPs_associados]],"|"),1,2)),""))</f>
        <v/>
      </c>
      <c r="AF453" s="48" t="str">
        <f>IF(Tabela13[[#This Row],[ID_IPs_associados]]="","",IFERROR(TRIM(INDEX(_xlfn.TEXTSPLIT(Tabela13[[#This Row],[ID_IPs_associados]],"|"),1,3)),""))</f>
        <v/>
      </c>
      <c r="AG453" s="48" t="str">
        <f>IF(Tabela13[[#This Row],[ID_IPs_associados]]="","",IFERROR(TRIM(INDEX(_xlfn.TEXTSPLIT(Tabela13[[#This Row],[ID_IPs_associados]],"|"),1,4)),""))</f>
        <v/>
      </c>
      <c r="AH453" s="48" t="str">
        <f>IF(Tabela13[[#This Row],[ID_IPs_associados]]="","",IFERROR(TRIM(INDEX(_xlfn.TEXTSPLIT(Tabela13[[#This Row],[ID_IPs_associados]],"|"),1,5)),""))</f>
        <v/>
      </c>
    </row>
    <row r="454" spans="1:34" ht="37.5" hidden="1" x14ac:dyDescent="0.35">
      <c r="A454" s="43" t="s">
        <v>690</v>
      </c>
      <c r="B454" s="47" t="s">
        <v>691</v>
      </c>
      <c r="C454" s="45"/>
      <c r="D454" s="44"/>
      <c r="E454" s="45">
        <v>468</v>
      </c>
      <c r="F454" s="44" t="s">
        <v>1181</v>
      </c>
      <c r="G454" s="45" t="s">
        <v>49</v>
      </c>
      <c r="H454" s="45">
        <v>2024</v>
      </c>
      <c r="I454" s="45">
        <v>514</v>
      </c>
      <c r="J454" s="45">
        <v>2028</v>
      </c>
      <c r="K454" s="51" t="s">
        <v>1235</v>
      </c>
      <c r="L454" s="78" t="s">
        <v>710</v>
      </c>
      <c r="M454" s="45" t="s">
        <v>44</v>
      </c>
      <c r="N454" s="70" t="s">
        <v>34</v>
      </c>
      <c r="O454" s="70" t="s">
        <v>35</v>
      </c>
      <c r="P454" s="70"/>
      <c r="Q454" s="72"/>
      <c r="R454" s="45" t="s">
        <v>1182</v>
      </c>
      <c r="S454" s="45"/>
      <c r="T454" s="45"/>
      <c r="U454" s="45"/>
      <c r="V454" s="45"/>
      <c r="W454" s="45"/>
      <c r="X454" s="45"/>
      <c r="Y454" s="45"/>
      <c r="Z454" s="45"/>
      <c r="AA454" s="44" t="s">
        <v>1183</v>
      </c>
      <c r="AB454" s="52" t="s">
        <v>1234</v>
      </c>
      <c r="AC454" s="48"/>
      <c r="AD454" s="48" t="str">
        <f>IF(Tabela13[[#This Row],[ID_IPs_associados]]="","",IFERROR(TRIM(INDEX(_xlfn.TEXTSPLIT(Tabela13[[#This Row],[ID_IPs_associados]],"|"),1,1)),""))</f>
        <v/>
      </c>
      <c r="AE454" s="48" t="str">
        <f>IF(Tabela13[[#This Row],[ID_IPs_associados]]="","",IFERROR(TRIM(INDEX(_xlfn.TEXTSPLIT(Tabela13[[#This Row],[ID_IPs_associados]],"|"),1,2)),""))</f>
        <v/>
      </c>
      <c r="AF454" s="48" t="str">
        <f>IF(Tabela13[[#This Row],[ID_IPs_associados]]="","",IFERROR(TRIM(INDEX(_xlfn.TEXTSPLIT(Tabela13[[#This Row],[ID_IPs_associados]],"|"),1,3)),""))</f>
        <v/>
      </c>
      <c r="AG454" s="48" t="str">
        <f>IF(Tabela13[[#This Row],[ID_IPs_associados]]="","",IFERROR(TRIM(INDEX(_xlfn.TEXTSPLIT(Tabela13[[#This Row],[ID_IPs_associados]],"|"),1,4)),""))</f>
        <v/>
      </c>
      <c r="AH454" s="48" t="str">
        <f>IF(Tabela13[[#This Row],[ID_IPs_associados]]="","",IFERROR(TRIM(INDEX(_xlfn.TEXTSPLIT(Tabela13[[#This Row],[ID_IPs_associados]],"|"),1,5)),""))</f>
        <v/>
      </c>
    </row>
    <row r="455" spans="1:34" ht="75" hidden="1" x14ac:dyDescent="0.35">
      <c r="A455" s="43" t="s">
        <v>690</v>
      </c>
      <c r="B455" s="44" t="s">
        <v>691</v>
      </c>
      <c r="C455" s="45" t="s">
        <v>1066</v>
      </c>
      <c r="D455" s="44" t="s">
        <v>1067</v>
      </c>
      <c r="E455" s="45">
        <v>469</v>
      </c>
      <c r="F455" s="44" t="s">
        <v>1184</v>
      </c>
      <c r="G455" s="45" t="s">
        <v>41</v>
      </c>
      <c r="H455" s="45">
        <v>2024</v>
      </c>
      <c r="I455" s="45" t="s">
        <v>126</v>
      </c>
      <c r="J455" s="45">
        <v>2035</v>
      </c>
      <c r="K455" s="67" t="s">
        <v>1185</v>
      </c>
      <c r="L455" s="78" t="s">
        <v>159</v>
      </c>
      <c r="M455" s="45" t="s">
        <v>421</v>
      </c>
      <c r="N455" s="45" t="s">
        <v>34</v>
      </c>
      <c r="O455" s="45" t="s">
        <v>35</v>
      </c>
      <c r="P455" s="45"/>
      <c r="Q455" s="47"/>
      <c r="R455" s="45" t="s">
        <v>422</v>
      </c>
      <c r="S455" s="45"/>
      <c r="T455" s="45"/>
      <c r="U455" s="45"/>
      <c r="V455" s="45"/>
      <c r="W455" s="45"/>
      <c r="X455" s="45"/>
      <c r="Y455" s="45"/>
      <c r="Z455" s="45"/>
      <c r="AA455" s="44"/>
      <c r="AB455" s="44"/>
      <c r="AC455" s="48"/>
      <c r="AD455" s="48" t="str">
        <f>IF(Tabela13[[#This Row],[ID_IPs_associados]]="","",IFERROR(TRIM(INDEX(_xlfn.TEXTSPLIT(Tabela13[[#This Row],[ID_IPs_associados]],"|"),1,1)),""))</f>
        <v>IP250200</v>
      </c>
      <c r="AE455" s="48" t="str">
        <f>IF(Tabela13[[#This Row],[ID_IPs_associados]]="","",IFERROR(TRIM(INDEX(_xlfn.TEXTSPLIT(Tabela13[[#This Row],[ID_IPs_associados]],"|"),1,2)),""))</f>
        <v/>
      </c>
      <c r="AF455" s="48" t="str">
        <f>IF(Tabela13[[#This Row],[ID_IPs_associados]]="","",IFERROR(TRIM(INDEX(_xlfn.TEXTSPLIT(Tabela13[[#This Row],[ID_IPs_associados]],"|"),1,3)),""))</f>
        <v/>
      </c>
      <c r="AG455" s="48" t="str">
        <f>IF(Tabela13[[#This Row],[ID_IPs_associados]]="","",IFERROR(TRIM(INDEX(_xlfn.TEXTSPLIT(Tabela13[[#This Row],[ID_IPs_associados]],"|"),1,4)),""))</f>
        <v/>
      </c>
      <c r="AH455" s="48" t="str">
        <f>IF(Tabela13[[#This Row],[ID_IPs_associados]]="","",IFERROR(TRIM(INDEX(_xlfn.TEXTSPLIT(Tabela13[[#This Row],[ID_IPs_associados]],"|"),1,5)),""))</f>
        <v/>
      </c>
    </row>
    <row r="456" spans="1:34" ht="75" hidden="1" x14ac:dyDescent="0.35">
      <c r="A456" s="43" t="s">
        <v>690</v>
      </c>
      <c r="B456" s="44" t="s">
        <v>691</v>
      </c>
      <c r="C456" s="45" t="s">
        <v>1066</v>
      </c>
      <c r="D456" s="44" t="s">
        <v>1067</v>
      </c>
      <c r="E456" s="45">
        <v>470</v>
      </c>
      <c r="F456" s="44" t="s">
        <v>1186</v>
      </c>
      <c r="G456" s="45" t="s">
        <v>41</v>
      </c>
      <c r="H456" s="45">
        <v>2024</v>
      </c>
      <c r="I456" s="45" t="s">
        <v>126</v>
      </c>
      <c r="J456" s="45">
        <v>2030</v>
      </c>
      <c r="K456" s="49">
        <v>100</v>
      </c>
      <c r="L456" s="78" t="s">
        <v>111</v>
      </c>
      <c r="M456" s="45" t="s">
        <v>62</v>
      </c>
      <c r="N456" s="70" t="s">
        <v>34</v>
      </c>
      <c r="O456" s="70" t="s">
        <v>35</v>
      </c>
      <c r="P456" s="70"/>
      <c r="Q456" s="72"/>
      <c r="R456" s="45" t="s">
        <v>1073</v>
      </c>
      <c r="S456" s="45"/>
      <c r="T456" s="45"/>
      <c r="U456" s="45"/>
      <c r="V456" s="45"/>
      <c r="W456" s="45"/>
      <c r="X456" s="45"/>
      <c r="Y456" s="45"/>
      <c r="Z456" s="45"/>
      <c r="AA456" s="44"/>
      <c r="AB456" s="44"/>
      <c r="AC456" s="48"/>
      <c r="AD456" s="48" t="str">
        <f>IF(Tabela13[[#This Row],[ID_IPs_associados]]="","",IFERROR(TRIM(INDEX(_xlfn.TEXTSPLIT(Tabela13[[#This Row],[ID_IPs_associados]],"|"),1,1)),""))</f>
        <v>IP250200</v>
      </c>
      <c r="AE456" s="48" t="str">
        <f>IF(Tabela13[[#This Row],[ID_IPs_associados]]="","",IFERROR(TRIM(INDEX(_xlfn.TEXTSPLIT(Tabela13[[#This Row],[ID_IPs_associados]],"|"),1,2)),""))</f>
        <v/>
      </c>
      <c r="AF456" s="48" t="str">
        <f>IF(Tabela13[[#This Row],[ID_IPs_associados]]="","",IFERROR(TRIM(INDEX(_xlfn.TEXTSPLIT(Tabela13[[#This Row],[ID_IPs_associados]],"|"),1,3)),""))</f>
        <v/>
      </c>
      <c r="AG456" s="48" t="str">
        <f>IF(Tabela13[[#This Row],[ID_IPs_associados]]="","",IFERROR(TRIM(INDEX(_xlfn.TEXTSPLIT(Tabela13[[#This Row],[ID_IPs_associados]],"|"),1,4)),""))</f>
        <v/>
      </c>
      <c r="AH456" s="48" t="str">
        <f>IF(Tabela13[[#This Row],[ID_IPs_associados]]="","",IFERROR(TRIM(INDEX(_xlfn.TEXTSPLIT(Tabela13[[#This Row],[ID_IPs_associados]],"|"),1,5)),""))</f>
        <v/>
      </c>
    </row>
    <row r="457" spans="1:34" ht="75" hidden="1" x14ac:dyDescent="0.35">
      <c r="A457" s="43" t="s">
        <v>690</v>
      </c>
      <c r="B457" s="44" t="s">
        <v>691</v>
      </c>
      <c r="C457" s="45" t="s">
        <v>1187</v>
      </c>
      <c r="D457" s="44" t="s">
        <v>1188</v>
      </c>
      <c r="E457" s="45">
        <v>471</v>
      </c>
      <c r="F457" s="44" t="s">
        <v>1189</v>
      </c>
      <c r="G457" s="45" t="s">
        <v>1030</v>
      </c>
      <c r="H457" s="49" t="s">
        <v>420</v>
      </c>
      <c r="I457" s="49">
        <v>85989.65</v>
      </c>
      <c r="J457" s="45">
        <v>2045</v>
      </c>
      <c r="K457" s="49">
        <v>8598.9649999999983</v>
      </c>
      <c r="L457" s="45" t="s">
        <v>159</v>
      </c>
      <c r="M457" s="45" t="s">
        <v>421</v>
      </c>
      <c r="N457" s="45" t="s">
        <v>34</v>
      </c>
      <c r="O457" s="45" t="s">
        <v>106</v>
      </c>
      <c r="P457" s="45">
        <v>415</v>
      </c>
      <c r="Q457" s="47" t="s">
        <v>1257</v>
      </c>
      <c r="R457" s="45" t="s">
        <v>422</v>
      </c>
      <c r="S457" s="45"/>
      <c r="T457" s="45"/>
      <c r="U457" s="45"/>
      <c r="V457" s="45"/>
      <c r="W457" s="45"/>
      <c r="X457" s="45"/>
      <c r="Y457" s="45"/>
      <c r="Z457" s="45"/>
      <c r="AA457" s="44" t="s">
        <v>1267</v>
      </c>
      <c r="AB457" s="44" t="s">
        <v>1266</v>
      </c>
      <c r="AC457" s="44" t="s">
        <v>1268</v>
      </c>
      <c r="AD457" s="48" t="str">
        <f>IF(Tabela13[[#This Row],[ID_IPs_associados]]="","",IFERROR(TRIM(INDEX(_xlfn.TEXTSPLIT(Tabela13[[#This Row],[ID_IPs_associados]],"|"),1,1)),""))</f>
        <v>IP140470</v>
      </c>
      <c r="AE457" s="48" t="str">
        <f>IF(Tabela13[[#This Row],[ID_IPs_associados]]="","",IFERROR(TRIM(INDEX(_xlfn.TEXTSPLIT(Tabela13[[#This Row],[ID_IPs_associados]],"|"),1,2)),""))</f>
        <v>IP010060</v>
      </c>
      <c r="AF457" s="48" t="str">
        <f>IF(Tabela13[[#This Row],[ID_IPs_associados]]="","",IFERROR(TRIM(INDEX(_xlfn.TEXTSPLIT(Tabela13[[#This Row],[ID_IPs_associados]],"|"),1,3)),""))</f>
        <v/>
      </c>
      <c r="AG457" s="48" t="str">
        <f>IF(Tabela13[[#This Row],[ID_IPs_associados]]="","",IFERROR(TRIM(INDEX(_xlfn.TEXTSPLIT(Tabela13[[#This Row],[ID_IPs_associados]],"|"),1,4)),""))</f>
        <v/>
      </c>
      <c r="AH457" s="48" t="str">
        <f>IF(Tabela13[[#This Row],[ID_IPs_associados]]="","",IFERROR(TRIM(INDEX(_xlfn.TEXTSPLIT(Tabela13[[#This Row],[ID_IPs_associados]],"|"),1,5)),""))</f>
        <v/>
      </c>
    </row>
    <row r="458" spans="1:34" ht="50" hidden="1" x14ac:dyDescent="0.35">
      <c r="A458" s="43" t="s">
        <v>690</v>
      </c>
      <c r="B458" s="44" t="s">
        <v>691</v>
      </c>
      <c r="C458" s="45" t="s">
        <v>1190</v>
      </c>
      <c r="D458" s="44" t="s">
        <v>1191</v>
      </c>
      <c r="E458" s="45">
        <v>472</v>
      </c>
      <c r="F458" s="44" t="s">
        <v>1192</v>
      </c>
      <c r="G458" s="45" t="s">
        <v>1193</v>
      </c>
      <c r="H458" s="45">
        <v>2024</v>
      </c>
      <c r="I458" s="45">
        <v>820</v>
      </c>
      <c r="J458" s="45">
        <v>2029</v>
      </c>
      <c r="K458" s="49">
        <v>1100</v>
      </c>
      <c r="L458" s="78" t="s">
        <v>551</v>
      </c>
      <c r="M458" s="45" t="s">
        <v>151</v>
      </c>
      <c r="N458" s="70" t="s">
        <v>34</v>
      </c>
      <c r="O458" s="70" t="s">
        <v>35</v>
      </c>
      <c r="P458" s="70"/>
      <c r="Q458" s="72"/>
      <c r="R458" s="45" t="s">
        <v>595</v>
      </c>
      <c r="S458" s="45">
        <v>1</v>
      </c>
      <c r="T458" s="45" t="s">
        <v>136</v>
      </c>
      <c r="U458" s="45"/>
      <c r="V458" s="45"/>
      <c r="W458" s="45"/>
      <c r="X458" s="45"/>
      <c r="Y458" s="45"/>
      <c r="Z458" s="45"/>
      <c r="AA458" s="44" t="s">
        <v>1194</v>
      </c>
      <c r="AB458" s="44" t="s">
        <v>1195</v>
      </c>
      <c r="AC458" s="47"/>
      <c r="AD458" s="48" t="str">
        <f>IF(Tabela13[[#This Row],[ID_IPs_associados]]="","",IFERROR(TRIM(INDEX(_xlfn.TEXTSPLIT(Tabela13[[#This Row],[ID_IPs_associados]],"|"),1,1)),""))</f>
        <v>IP250300</v>
      </c>
      <c r="AE458" s="48" t="str">
        <f>IF(Tabela13[[#This Row],[ID_IPs_associados]]="","",IFERROR(TRIM(INDEX(_xlfn.TEXTSPLIT(Tabela13[[#This Row],[ID_IPs_associados]],"|"),1,2)),""))</f>
        <v/>
      </c>
      <c r="AF458" s="48" t="str">
        <f>IF(Tabela13[[#This Row],[ID_IPs_associados]]="","",IFERROR(TRIM(INDEX(_xlfn.TEXTSPLIT(Tabela13[[#This Row],[ID_IPs_associados]],"|"),1,3)),""))</f>
        <v/>
      </c>
      <c r="AG458" s="48" t="str">
        <f>IF(Tabela13[[#This Row],[ID_IPs_associados]]="","",IFERROR(TRIM(INDEX(_xlfn.TEXTSPLIT(Tabela13[[#This Row],[ID_IPs_associados]],"|"),1,4)),""))</f>
        <v/>
      </c>
      <c r="AH458" s="48" t="str">
        <f>IF(Tabela13[[#This Row],[ID_IPs_associados]]="","",IFERROR(TRIM(INDEX(_xlfn.TEXTSPLIT(Tabela13[[#This Row],[ID_IPs_associados]],"|"),1,5)),""))</f>
        <v/>
      </c>
    </row>
    <row r="459" spans="1:34" ht="87" hidden="1" x14ac:dyDescent="0.35">
      <c r="A459" s="43" t="s">
        <v>690</v>
      </c>
      <c r="B459" s="44" t="s">
        <v>691</v>
      </c>
      <c r="C459" s="45" t="s">
        <v>1190</v>
      </c>
      <c r="D459" s="44" t="s">
        <v>1191</v>
      </c>
      <c r="E459" s="45">
        <v>473</v>
      </c>
      <c r="F459" s="44" t="s">
        <v>1196</v>
      </c>
      <c r="G459" s="45" t="s">
        <v>1193</v>
      </c>
      <c r="H459" s="45">
        <v>2024</v>
      </c>
      <c r="I459" s="110">
        <v>1604</v>
      </c>
      <c r="J459" s="45">
        <v>2029</v>
      </c>
      <c r="K459" s="49">
        <v>2000</v>
      </c>
      <c r="L459" s="78" t="s">
        <v>551</v>
      </c>
      <c r="M459" s="45" t="s">
        <v>151</v>
      </c>
      <c r="N459" s="45" t="s">
        <v>34</v>
      </c>
      <c r="O459" s="45" t="s">
        <v>35</v>
      </c>
      <c r="P459" s="45"/>
      <c r="Q459" s="47"/>
      <c r="R459" s="45" t="s">
        <v>595</v>
      </c>
      <c r="S459" s="45"/>
      <c r="T459" s="45"/>
      <c r="U459" s="45"/>
      <c r="V459" s="45"/>
      <c r="W459" s="45"/>
      <c r="X459" s="45"/>
      <c r="Y459" s="45"/>
      <c r="Z459" s="45"/>
      <c r="AA459" s="44" t="s">
        <v>1197</v>
      </c>
      <c r="AB459" s="18" t="s">
        <v>1198</v>
      </c>
      <c r="AC459" s="47"/>
      <c r="AD459" s="48" t="str">
        <f>IF(Tabela13[[#This Row],[ID_IPs_associados]]="","",IFERROR(TRIM(INDEX(_xlfn.TEXTSPLIT(Tabela13[[#This Row],[ID_IPs_associados]],"|"),1,1)),""))</f>
        <v>IP250300</v>
      </c>
      <c r="AE459" s="48" t="str">
        <f>IF(Tabela13[[#This Row],[ID_IPs_associados]]="","",IFERROR(TRIM(INDEX(_xlfn.TEXTSPLIT(Tabela13[[#This Row],[ID_IPs_associados]],"|"),1,2)),""))</f>
        <v/>
      </c>
      <c r="AF459" s="48" t="str">
        <f>IF(Tabela13[[#This Row],[ID_IPs_associados]]="","",IFERROR(TRIM(INDEX(_xlfn.TEXTSPLIT(Tabela13[[#This Row],[ID_IPs_associados]],"|"),1,3)),""))</f>
        <v/>
      </c>
      <c r="AG459" s="48" t="str">
        <f>IF(Tabela13[[#This Row],[ID_IPs_associados]]="","",IFERROR(TRIM(INDEX(_xlfn.TEXTSPLIT(Tabela13[[#This Row],[ID_IPs_associados]],"|"),1,4)),""))</f>
        <v/>
      </c>
      <c r="AH459" s="48" t="str">
        <f>IF(Tabela13[[#This Row],[ID_IPs_associados]]="","",IFERROR(TRIM(INDEX(_xlfn.TEXTSPLIT(Tabela13[[#This Row],[ID_IPs_associados]],"|"),1,5)),""))</f>
        <v/>
      </c>
    </row>
    <row r="460" spans="1:34" ht="50" hidden="1" x14ac:dyDescent="0.35">
      <c r="A460" s="43" t="s">
        <v>690</v>
      </c>
      <c r="B460" s="44" t="s">
        <v>691</v>
      </c>
      <c r="C460" s="45" t="s">
        <v>1190</v>
      </c>
      <c r="D460" s="44" t="s">
        <v>1191</v>
      </c>
      <c r="E460" s="45">
        <v>474</v>
      </c>
      <c r="F460" s="44" t="s">
        <v>1199</v>
      </c>
      <c r="G460" s="45" t="s">
        <v>41</v>
      </c>
      <c r="H460" s="45">
        <v>2024</v>
      </c>
      <c r="I460" s="45">
        <v>21</v>
      </c>
      <c r="J460" s="45">
        <v>2028</v>
      </c>
      <c r="K460" s="49">
        <v>17</v>
      </c>
      <c r="L460" s="78" t="s">
        <v>1174</v>
      </c>
      <c r="M460" s="45" t="s">
        <v>112</v>
      </c>
      <c r="N460" s="70" t="s">
        <v>34</v>
      </c>
      <c r="O460" s="70" t="s">
        <v>35</v>
      </c>
      <c r="P460" s="70"/>
      <c r="Q460" s="72"/>
      <c r="R460" s="45" t="s">
        <v>112</v>
      </c>
      <c r="S460" s="45"/>
      <c r="T460" s="45"/>
      <c r="U460" s="45"/>
      <c r="V460" s="45"/>
      <c r="W460" s="45"/>
      <c r="X460" s="45"/>
      <c r="Y460" s="45"/>
      <c r="Z460" s="45"/>
      <c r="AA460" s="44" t="s">
        <v>1200</v>
      </c>
      <c r="AB460" s="44" t="s">
        <v>1195</v>
      </c>
      <c r="AC460" s="47"/>
      <c r="AD460" s="48" t="str">
        <f>IF(Tabela13[[#This Row],[ID_IPs_associados]]="","",IFERROR(TRIM(INDEX(_xlfn.TEXTSPLIT(Tabela13[[#This Row],[ID_IPs_associados]],"|"),1,1)),""))</f>
        <v>IP250300</v>
      </c>
      <c r="AE460" s="48" t="str">
        <f>IF(Tabela13[[#This Row],[ID_IPs_associados]]="","",IFERROR(TRIM(INDEX(_xlfn.TEXTSPLIT(Tabela13[[#This Row],[ID_IPs_associados]],"|"),1,2)),""))</f>
        <v/>
      </c>
      <c r="AF460" s="48" t="str">
        <f>IF(Tabela13[[#This Row],[ID_IPs_associados]]="","",IFERROR(TRIM(INDEX(_xlfn.TEXTSPLIT(Tabela13[[#This Row],[ID_IPs_associados]],"|"),1,3)),""))</f>
        <v/>
      </c>
      <c r="AG460" s="48" t="str">
        <f>IF(Tabela13[[#This Row],[ID_IPs_associados]]="","",IFERROR(TRIM(INDEX(_xlfn.TEXTSPLIT(Tabela13[[#This Row],[ID_IPs_associados]],"|"),1,4)),""))</f>
        <v/>
      </c>
      <c r="AH460" s="48" t="str">
        <f>IF(Tabela13[[#This Row],[ID_IPs_associados]]="","",IFERROR(TRIM(INDEX(_xlfn.TEXTSPLIT(Tabela13[[#This Row],[ID_IPs_associados]],"|"),1,5)),""))</f>
        <v/>
      </c>
    </row>
    <row r="461" spans="1:34" ht="50" hidden="1" x14ac:dyDescent="0.35">
      <c r="A461" s="43" t="s">
        <v>690</v>
      </c>
      <c r="B461" s="44" t="s">
        <v>691</v>
      </c>
      <c r="C461" s="45" t="s">
        <v>1190</v>
      </c>
      <c r="D461" s="44" t="s">
        <v>1191</v>
      </c>
      <c r="E461" s="45">
        <v>475</v>
      </c>
      <c r="F461" s="44" t="s">
        <v>1201</v>
      </c>
      <c r="G461" s="45" t="s">
        <v>41</v>
      </c>
      <c r="H461" s="45">
        <v>2024</v>
      </c>
      <c r="I461" s="45">
        <v>17</v>
      </c>
      <c r="J461" s="45">
        <v>2028</v>
      </c>
      <c r="K461" s="49">
        <v>15</v>
      </c>
      <c r="L461" s="78" t="s">
        <v>1174</v>
      </c>
      <c r="M461" s="45" t="s">
        <v>69</v>
      </c>
      <c r="N461" s="45" t="s">
        <v>34</v>
      </c>
      <c r="O461" s="45" t="s">
        <v>35</v>
      </c>
      <c r="P461" s="45"/>
      <c r="Q461" s="47"/>
      <c r="R461" s="45" t="s">
        <v>70</v>
      </c>
      <c r="S461" s="45"/>
      <c r="T461" s="45"/>
      <c r="U461" s="45"/>
      <c r="V461" s="45"/>
      <c r="W461" s="45"/>
      <c r="X461" s="45"/>
      <c r="Y461" s="45"/>
      <c r="Z461" s="45"/>
      <c r="AA461" s="44" t="s">
        <v>1200</v>
      </c>
      <c r="AB461" s="44" t="s">
        <v>1195</v>
      </c>
      <c r="AC461" s="47"/>
      <c r="AD461" s="48" t="str">
        <f>IF(Tabela13[[#This Row],[ID_IPs_associados]]="","",IFERROR(TRIM(INDEX(_xlfn.TEXTSPLIT(Tabela13[[#This Row],[ID_IPs_associados]],"|"),1,1)),""))</f>
        <v>IP250300</v>
      </c>
      <c r="AE461" s="48" t="str">
        <f>IF(Tabela13[[#This Row],[ID_IPs_associados]]="","",IFERROR(TRIM(INDEX(_xlfn.TEXTSPLIT(Tabela13[[#This Row],[ID_IPs_associados]],"|"),1,2)),""))</f>
        <v/>
      </c>
      <c r="AF461" s="48" t="str">
        <f>IF(Tabela13[[#This Row],[ID_IPs_associados]]="","",IFERROR(TRIM(INDEX(_xlfn.TEXTSPLIT(Tabela13[[#This Row],[ID_IPs_associados]],"|"),1,3)),""))</f>
        <v/>
      </c>
      <c r="AG461" s="48" t="str">
        <f>IF(Tabela13[[#This Row],[ID_IPs_associados]]="","",IFERROR(TRIM(INDEX(_xlfn.TEXTSPLIT(Tabela13[[#This Row],[ID_IPs_associados]],"|"),1,4)),""))</f>
        <v/>
      </c>
      <c r="AH461" s="48" t="str">
        <f>IF(Tabela13[[#This Row],[ID_IPs_associados]]="","",IFERROR(TRIM(INDEX(_xlfn.TEXTSPLIT(Tabela13[[#This Row],[ID_IPs_associados]],"|"),1,5)),""))</f>
        <v/>
      </c>
    </row>
    <row r="462" spans="1:34" ht="50" hidden="1" x14ac:dyDescent="0.35">
      <c r="A462" s="43" t="s">
        <v>690</v>
      </c>
      <c r="B462" s="44" t="s">
        <v>691</v>
      </c>
      <c r="C462" s="45"/>
      <c r="D462" s="44"/>
      <c r="E462" s="45">
        <v>476</v>
      </c>
      <c r="F462" s="44" t="s">
        <v>1202</v>
      </c>
      <c r="G462" s="45" t="s">
        <v>49</v>
      </c>
      <c r="H462" s="45">
        <v>2025</v>
      </c>
      <c r="I462" s="45">
        <v>500</v>
      </c>
      <c r="J462" s="45">
        <v>2028</v>
      </c>
      <c r="K462" s="49">
        <v>2000</v>
      </c>
      <c r="L462" s="78" t="s">
        <v>1174</v>
      </c>
      <c r="M462" s="45" t="s">
        <v>112</v>
      </c>
      <c r="N462" s="45" t="s">
        <v>34</v>
      </c>
      <c r="O462" s="45" t="s">
        <v>35</v>
      </c>
      <c r="P462" s="45"/>
      <c r="Q462" s="47"/>
      <c r="R462" s="45" t="s">
        <v>112</v>
      </c>
      <c r="S462" s="45"/>
      <c r="T462" s="45"/>
      <c r="U462" s="45"/>
      <c r="V462" s="45"/>
      <c r="W462" s="45"/>
      <c r="X462" s="45"/>
      <c r="Y462" s="45"/>
      <c r="Z462" s="45"/>
      <c r="AA462" s="44"/>
      <c r="AB462" s="44"/>
      <c r="AC462" s="47"/>
      <c r="AD462" s="48" t="str">
        <f>IF(Tabela13[[#This Row],[ID_IPs_associados]]="","",IFERROR(TRIM(INDEX(_xlfn.TEXTSPLIT(Tabela13[[#This Row],[ID_IPs_associados]],"|"),1,1)),""))</f>
        <v/>
      </c>
      <c r="AE462" s="48" t="str">
        <f>IF(Tabela13[[#This Row],[ID_IPs_associados]]="","",IFERROR(TRIM(INDEX(_xlfn.TEXTSPLIT(Tabela13[[#This Row],[ID_IPs_associados]],"|"),1,2)),""))</f>
        <v/>
      </c>
      <c r="AF462" s="48" t="str">
        <f>IF(Tabela13[[#This Row],[ID_IPs_associados]]="","",IFERROR(TRIM(INDEX(_xlfn.TEXTSPLIT(Tabela13[[#This Row],[ID_IPs_associados]],"|"),1,3)),""))</f>
        <v/>
      </c>
      <c r="AG462" s="48" t="str">
        <f>IF(Tabela13[[#This Row],[ID_IPs_associados]]="","",IFERROR(TRIM(INDEX(_xlfn.TEXTSPLIT(Tabela13[[#This Row],[ID_IPs_associados]],"|"),1,4)),""))</f>
        <v/>
      </c>
      <c r="AH462" s="48" t="str">
        <f>IF(Tabela13[[#This Row],[ID_IPs_associados]]="","",IFERROR(TRIM(INDEX(_xlfn.TEXTSPLIT(Tabela13[[#This Row],[ID_IPs_associados]],"|"),1,5)),""))</f>
        <v/>
      </c>
    </row>
    <row r="463" spans="1:34" ht="37.5" hidden="1" x14ac:dyDescent="0.35">
      <c r="A463" s="43" t="s">
        <v>690</v>
      </c>
      <c r="B463" s="44" t="s">
        <v>691</v>
      </c>
      <c r="C463" s="70"/>
      <c r="D463" s="69"/>
      <c r="E463" s="45">
        <v>477</v>
      </c>
      <c r="F463" s="69" t="s">
        <v>1203</v>
      </c>
      <c r="G463" s="70" t="s">
        <v>1193</v>
      </c>
      <c r="H463" s="70" t="s">
        <v>1204</v>
      </c>
      <c r="I463" s="70">
        <v>600</v>
      </c>
      <c r="J463" s="70">
        <v>2029</v>
      </c>
      <c r="K463" s="79">
        <v>870</v>
      </c>
      <c r="L463" s="80" t="s">
        <v>255</v>
      </c>
      <c r="M463" s="45" t="s">
        <v>135</v>
      </c>
      <c r="N463" s="45" t="s">
        <v>34</v>
      </c>
      <c r="O463" s="45" t="s">
        <v>35</v>
      </c>
      <c r="P463" s="70"/>
      <c r="Q463" s="72"/>
      <c r="R463" s="70" t="s">
        <v>561</v>
      </c>
      <c r="S463" s="70"/>
      <c r="T463" s="70"/>
      <c r="U463" s="70"/>
      <c r="V463" s="70"/>
      <c r="W463" s="70"/>
      <c r="X463" s="70"/>
      <c r="Y463" s="70"/>
      <c r="Z463" s="70"/>
      <c r="AA463" s="69" t="s">
        <v>1205</v>
      </c>
      <c r="AB463" s="69" t="s">
        <v>1195</v>
      </c>
      <c r="AC463" s="72"/>
      <c r="AD463" s="73" t="str">
        <f>IF(Tabela13[[#This Row],[ID_IPs_associados]]="","",IFERROR(TRIM(INDEX(_xlfn.TEXTSPLIT(Tabela13[[#This Row],[ID_IPs_associados]],"|"),1,1)),""))</f>
        <v/>
      </c>
      <c r="AE463" s="73" t="str">
        <f>IF(Tabela13[[#This Row],[ID_IPs_associados]]="","",IFERROR(TRIM(INDEX(_xlfn.TEXTSPLIT(Tabela13[[#This Row],[ID_IPs_associados]],"|"),1,2)),""))</f>
        <v/>
      </c>
      <c r="AF463" s="73" t="str">
        <f>IF(Tabela13[[#This Row],[ID_IPs_associados]]="","",IFERROR(TRIM(INDEX(_xlfn.TEXTSPLIT(Tabela13[[#This Row],[ID_IPs_associados]],"|"),1,3)),""))</f>
        <v/>
      </c>
      <c r="AG463" s="73" t="str">
        <f>IF(Tabela13[[#This Row],[ID_IPs_associados]]="","",IFERROR(TRIM(INDEX(_xlfn.TEXTSPLIT(Tabela13[[#This Row],[ID_IPs_associados]],"|"),1,4)),""))</f>
        <v/>
      </c>
      <c r="AH463" s="73" t="str">
        <f>IF(Tabela13[[#This Row],[ID_IPs_associados]]="","",IFERROR(TRIM(INDEX(_xlfn.TEXTSPLIT(Tabela13[[#This Row],[ID_IPs_associados]],"|"),1,5)),""))</f>
        <v/>
      </c>
    </row>
    <row r="464" spans="1:34" ht="35.25" hidden="1" customHeight="1" x14ac:dyDescent="0.35">
      <c r="A464" s="43" t="s">
        <v>690</v>
      </c>
      <c r="B464" s="44" t="s">
        <v>691</v>
      </c>
      <c r="C464" s="45"/>
      <c r="D464" s="44"/>
      <c r="E464" s="45">
        <v>478</v>
      </c>
      <c r="F464" s="44" t="s">
        <v>1206</v>
      </c>
      <c r="G464" s="45" t="s">
        <v>41</v>
      </c>
      <c r="H464" s="45">
        <v>2025</v>
      </c>
      <c r="I464" s="45" t="s">
        <v>1207</v>
      </c>
      <c r="J464" s="45">
        <v>2029</v>
      </c>
      <c r="K464" s="46" t="s">
        <v>143</v>
      </c>
      <c r="L464" s="45" t="s">
        <v>551</v>
      </c>
      <c r="M464" s="70" t="s">
        <v>69</v>
      </c>
      <c r="N464" s="45" t="s">
        <v>34</v>
      </c>
      <c r="O464" s="45" t="s">
        <v>35</v>
      </c>
      <c r="P464" s="45"/>
      <c r="Q464" s="47"/>
      <c r="R464" s="45" t="s">
        <v>410</v>
      </c>
      <c r="S464" s="47"/>
      <c r="T464" s="47"/>
      <c r="U464" s="45"/>
      <c r="V464" s="45"/>
      <c r="W464" s="45"/>
      <c r="X464" s="45"/>
      <c r="Y464" s="45"/>
      <c r="Z464" s="45"/>
      <c r="AA464" s="10" t="s">
        <v>1362</v>
      </c>
      <c r="AB464" s="81" t="s">
        <v>467</v>
      </c>
      <c r="AC464" s="48"/>
      <c r="AD464" s="48" t="str">
        <f>IF(Tabela13[[#This Row],[ID_IPs_associados]]="","",IFERROR(TRIM(INDEX(_xlfn.TEXTSPLIT(Tabela13[[#This Row],[ID_IPs_associados]],"|"),1,1)),""))</f>
        <v/>
      </c>
      <c r="AE464" s="48" t="str">
        <f>IF(Tabela13[[#This Row],[ID_IPs_associados]]="","",IFERROR(TRIM(INDEX(_xlfn.TEXTSPLIT(Tabela13[[#This Row],[ID_IPs_associados]],"|"),1,2)),""))</f>
        <v/>
      </c>
      <c r="AF464" s="48" t="str">
        <f>IF(Tabela13[[#This Row],[ID_IPs_associados]]="","",IFERROR(TRIM(INDEX(_xlfn.TEXTSPLIT(Tabela13[[#This Row],[ID_IPs_associados]],"|"),1,3)),""))</f>
        <v/>
      </c>
      <c r="AG464" s="48" t="str">
        <f>IF(Tabela13[[#This Row],[ID_IPs_associados]]="","",IFERROR(TRIM(INDEX(_xlfn.TEXTSPLIT(Tabela13[[#This Row],[ID_IPs_associados]],"|"),1,4)),""))</f>
        <v/>
      </c>
      <c r="AH464" s="48" t="str">
        <f>IF(Tabela13[[#This Row],[ID_IPs_associados]]="","",IFERROR(TRIM(INDEX(_xlfn.TEXTSPLIT(Tabela13[[#This Row],[ID_IPs_associados]],"|"),1,5)),""))</f>
        <v/>
      </c>
    </row>
    <row r="465" spans="1:34" ht="100" hidden="1" x14ac:dyDescent="0.35">
      <c r="A465" s="43" t="s">
        <v>690</v>
      </c>
      <c r="B465" s="44" t="s">
        <v>691</v>
      </c>
      <c r="C465" s="45"/>
      <c r="D465" s="44"/>
      <c r="E465" s="45">
        <v>479</v>
      </c>
      <c r="F465" s="44" t="s">
        <v>1208</v>
      </c>
      <c r="G465" s="45" t="s">
        <v>41</v>
      </c>
      <c r="H465" s="45">
        <v>2024</v>
      </c>
      <c r="I465" s="45">
        <v>43.2</v>
      </c>
      <c r="J465" s="45">
        <v>2030</v>
      </c>
      <c r="K465" s="45" t="s">
        <v>56</v>
      </c>
      <c r="L465" s="45" t="s">
        <v>281</v>
      </c>
      <c r="M465" s="45" t="s">
        <v>119</v>
      </c>
      <c r="N465" s="45" t="s">
        <v>34</v>
      </c>
      <c r="O465" s="45" t="s">
        <v>106</v>
      </c>
      <c r="P465" s="45">
        <v>234</v>
      </c>
      <c r="Q465" s="44"/>
      <c r="R465" s="45" t="s">
        <v>479</v>
      </c>
      <c r="S465" s="45"/>
      <c r="T465" s="45"/>
      <c r="U465" s="45"/>
      <c r="V465" s="45"/>
      <c r="W465" s="45"/>
      <c r="X465" s="45"/>
      <c r="Y465" s="45"/>
      <c r="Z465" s="45"/>
      <c r="AA465" s="44" t="s">
        <v>1209</v>
      </c>
      <c r="AB465" s="18" t="s">
        <v>1210</v>
      </c>
      <c r="AC465" s="48"/>
      <c r="AD465" s="48" t="str">
        <f>IF(Tabela13[[#This Row],[ID_IPs_associados]]="","",IFERROR(TRIM(INDEX(_xlfn.TEXTSPLIT(Tabela13[[#This Row],[ID_IPs_associados]],"|"),1,1)),""))</f>
        <v/>
      </c>
      <c r="AE465" s="48" t="str">
        <f>IF(Tabela13[[#This Row],[ID_IPs_associados]]="","",IFERROR(TRIM(INDEX(_xlfn.TEXTSPLIT(Tabela13[[#This Row],[ID_IPs_associados]],"|"),1,2)),""))</f>
        <v/>
      </c>
      <c r="AF465" s="48" t="str">
        <f>IF(Tabela13[[#This Row],[ID_IPs_associados]]="","",IFERROR(TRIM(INDEX(_xlfn.TEXTSPLIT(Tabela13[[#This Row],[ID_IPs_associados]],"|"),1,3)),""))</f>
        <v/>
      </c>
      <c r="AG465" s="48" t="str">
        <f>IF(Tabela13[[#This Row],[ID_IPs_associados]]="","",IFERROR(TRIM(INDEX(_xlfn.TEXTSPLIT(Tabela13[[#This Row],[ID_IPs_associados]],"|"),1,4)),""))</f>
        <v/>
      </c>
      <c r="AH465" s="48" t="str">
        <f>IF(Tabela13[[#This Row],[ID_IPs_associados]]="","",IFERROR(TRIM(INDEX(_xlfn.TEXTSPLIT(Tabela13[[#This Row],[ID_IPs_associados]],"|"),1,5)),""))</f>
        <v/>
      </c>
    </row>
    <row r="466" spans="1:34" ht="100" hidden="1" x14ac:dyDescent="0.35">
      <c r="A466" s="43" t="s">
        <v>690</v>
      </c>
      <c r="B466" s="44" t="s">
        <v>691</v>
      </c>
      <c r="C466" s="45" t="s">
        <v>1211</v>
      </c>
      <c r="D466" s="44" t="s">
        <v>1212</v>
      </c>
      <c r="E466" s="45">
        <v>480</v>
      </c>
      <c r="F466" s="44" t="s">
        <v>1213</v>
      </c>
      <c r="G466" s="70" t="s">
        <v>41</v>
      </c>
      <c r="H466" s="70" t="s">
        <v>50</v>
      </c>
      <c r="I466" s="70">
        <v>43.7</v>
      </c>
      <c r="J466" s="70">
        <v>2029</v>
      </c>
      <c r="K466" s="112">
        <v>55</v>
      </c>
      <c r="L466" s="70" t="s">
        <v>51</v>
      </c>
      <c r="M466" s="70" t="s">
        <v>452</v>
      </c>
      <c r="N466" s="45" t="s">
        <v>34</v>
      </c>
      <c r="O466" s="45" t="s">
        <v>106</v>
      </c>
      <c r="P466" s="45" t="s">
        <v>1214</v>
      </c>
      <c r="Q466" s="47"/>
      <c r="R466" s="45" t="s">
        <v>454</v>
      </c>
      <c r="S466" s="45"/>
      <c r="T466" s="45"/>
      <c r="U466" s="45">
        <v>2027</v>
      </c>
      <c r="V466" s="59">
        <v>0.5</v>
      </c>
      <c r="W466" s="45"/>
      <c r="X466" s="45"/>
      <c r="Y466" s="45"/>
      <c r="Z466" s="45"/>
      <c r="AA466" s="18" t="s">
        <v>1236</v>
      </c>
      <c r="AB466" s="44" t="s">
        <v>154</v>
      </c>
      <c r="AC466" s="48"/>
      <c r="AD466" s="48" t="str">
        <f>IF(Tabela13[[#This Row],[ID_IPs_associados]]="","",IFERROR(TRIM(INDEX(_xlfn.TEXTSPLIT(Tabela13[[#This Row],[ID_IPs_associados]],"|"),1,1)),""))</f>
        <v>IP010040</v>
      </c>
      <c r="AE466" s="48" t="str">
        <f>IF(Tabela13[[#This Row],[ID_IPs_associados]]="","",IFERROR(TRIM(INDEX(_xlfn.TEXTSPLIT(Tabela13[[#This Row],[ID_IPs_associados]],"|"),1,2)),""))</f>
        <v>IP010060</v>
      </c>
      <c r="AF466" s="48" t="str">
        <f>IF(Tabela13[[#This Row],[ID_IPs_associados]]="","",IFERROR(TRIM(INDEX(_xlfn.TEXTSPLIT(Tabela13[[#This Row],[ID_IPs_associados]],"|"),1,3)),""))</f>
        <v>IP020730</v>
      </c>
      <c r="AG466" s="48" t="str">
        <f>IF(Tabela13[[#This Row],[ID_IPs_associados]]="","",IFERROR(TRIM(INDEX(_xlfn.TEXTSPLIT(Tabela13[[#This Row],[ID_IPs_associados]],"|"),1,4)),""))</f>
        <v/>
      </c>
      <c r="AH466" s="48" t="str">
        <f>IF(Tabela13[[#This Row],[ID_IPs_associados]]="","",IFERROR(TRIM(INDEX(_xlfn.TEXTSPLIT(Tabela13[[#This Row],[ID_IPs_associados]],"|"),1,5)),""))</f>
        <v/>
      </c>
    </row>
    <row r="467" spans="1:34" ht="87.5" hidden="1" x14ac:dyDescent="0.35">
      <c r="A467" s="43" t="s">
        <v>787</v>
      </c>
      <c r="B467" s="39" t="s">
        <v>788</v>
      </c>
      <c r="C467" s="45"/>
      <c r="D467" s="44"/>
      <c r="E467" s="45">
        <v>481</v>
      </c>
      <c r="F467" s="111" t="s">
        <v>1359</v>
      </c>
      <c r="G467" s="115" t="s">
        <v>1286</v>
      </c>
      <c r="H467" s="115" t="s">
        <v>274</v>
      </c>
      <c r="I467" s="115" t="s">
        <v>274</v>
      </c>
      <c r="J467" s="115">
        <v>2030</v>
      </c>
      <c r="K467" s="115">
        <v>-1358</v>
      </c>
      <c r="L467" s="115" t="s">
        <v>159</v>
      </c>
      <c r="M467" s="115" t="s">
        <v>421</v>
      </c>
      <c r="N467" s="43" t="s">
        <v>34</v>
      </c>
      <c r="O467" s="45" t="s">
        <v>35</v>
      </c>
      <c r="P467" s="45"/>
      <c r="Q467" s="47"/>
      <c r="R467" s="45" t="s">
        <v>422</v>
      </c>
      <c r="S467" s="47"/>
      <c r="T467" s="47"/>
      <c r="U467" s="45"/>
      <c r="V467" s="45"/>
      <c r="W467" s="45"/>
      <c r="X467" s="45"/>
      <c r="Y467" s="45"/>
      <c r="Z467" s="45"/>
      <c r="AA467" s="44" t="s">
        <v>1285</v>
      </c>
      <c r="AB467" s="44" t="s">
        <v>1271</v>
      </c>
      <c r="AC467" s="48"/>
      <c r="AD467" s="48" t="str">
        <f>IF(Tabela13[[#This Row],[ID_IPs_associados]]="","",IFERROR(TRIM(INDEX(_xlfn.TEXTSPLIT(Tabela13[[#This Row],[ID_IPs_associados]],"|"),1,1)),""))</f>
        <v/>
      </c>
      <c r="AE467" s="48" t="str">
        <f>IF(Tabela13[[#This Row],[ID_IPs_associados]]="","",IFERROR(TRIM(INDEX(_xlfn.TEXTSPLIT(Tabela13[[#This Row],[ID_IPs_associados]],"|"),1,2)),""))</f>
        <v/>
      </c>
      <c r="AF467" s="48" t="str">
        <f>IF(Tabela13[[#This Row],[ID_IPs_associados]]="","",IFERROR(TRIM(INDEX(_xlfn.TEXTSPLIT(Tabela13[[#This Row],[ID_IPs_associados]],"|"),1,3)),""))</f>
        <v/>
      </c>
      <c r="AG467" s="48" t="str">
        <f>IF(Tabela13[[#This Row],[ID_IPs_associados]]="","",IFERROR(TRIM(INDEX(_xlfn.TEXTSPLIT(Tabela13[[#This Row],[ID_IPs_associados]],"|"),1,4)),""))</f>
        <v/>
      </c>
      <c r="AH467" s="48" t="str">
        <f>IF(Tabela13[[#This Row],[ID_IPs_associados]]="","",IFERROR(TRIM(INDEX(_xlfn.TEXTSPLIT(Tabela13[[#This Row],[ID_IPs_associados]],"|"),1,5)),""))</f>
        <v/>
      </c>
    </row>
    <row r="468" spans="1:34" ht="25" hidden="1" x14ac:dyDescent="0.35">
      <c r="A468" s="43" t="s">
        <v>131</v>
      </c>
      <c r="B468" s="44" t="s">
        <v>132</v>
      </c>
      <c r="C468" s="45"/>
      <c r="D468" s="44"/>
      <c r="E468" s="45">
        <v>482</v>
      </c>
      <c r="F468" s="44" t="s">
        <v>1422</v>
      </c>
      <c r="G468" s="113" t="s">
        <v>101</v>
      </c>
      <c r="H468" s="113">
        <v>2019</v>
      </c>
      <c r="I468" s="113">
        <v>7.3</v>
      </c>
      <c r="J468" s="113">
        <v>2030</v>
      </c>
      <c r="K468" s="114" t="s">
        <v>126</v>
      </c>
      <c r="L468" s="113" t="s">
        <v>32</v>
      </c>
      <c r="M468" s="113" t="s">
        <v>188</v>
      </c>
      <c r="N468" s="45" t="s">
        <v>34</v>
      </c>
      <c r="O468" s="45"/>
      <c r="P468" s="45"/>
      <c r="Q468" s="47"/>
      <c r="R468" s="45"/>
      <c r="S468" s="47"/>
      <c r="T468" s="47"/>
      <c r="U468" s="45"/>
      <c r="V468" s="45"/>
      <c r="W468" s="45"/>
      <c r="X468" s="45"/>
      <c r="Y468" s="45"/>
      <c r="Z468" s="45"/>
      <c r="AA468" s="44" t="s">
        <v>1440</v>
      </c>
      <c r="AB468" s="37" t="s">
        <v>467</v>
      </c>
      <c r="AC468" s="48"/>
      <c r="AD468" s="48" t="str">
        <f>IF(Tabela13[[#This Row],[ID_IPs_associados]]="","",IFERROR(TRIM(INDEX(_xlfn.TEXTSPLIT(Tabela13[[#This Row],[ID_IPs_associados]],"|"),1,1)),""))</f>
        <v/>
      </c>
      <c r="AE468" s="48" t="str">
        <f>IF(Tabela13[[#This Row],[ID_IPs_associados]]="","",IFERROR(TRIM(INDEX(_xlfn.TEXTSPLIT(Tabela13[[#This Row],[ID_IPs_associados]],"|"),1,2)),""))</f>
        <v/>
      </c>
      <c r="AF468" s="48" t="str">
        <f>IF(Tabela13[[#This Row],[ID_IPs_associados]]="","",IFERROR(TRIM(INDEX(_xlfn.TEXTSPLIT(Tabela13[[#This Row],[ID_IPs_associados]],"|"),1,3)),""))</f>
        <v/>
      </c>
      <c r="AG468" s="48" t="str">
        <f>IF(Tabela13[[#This Row],[ID_IPs_associados]]="","",IFERROR(TRIM(INDEX(_xlfn.TEXTSPLIT(Tabela13[[#This Row],[ID_IPs_associados]],"|"),1,4)),""))</f>
        <v/>
      </c>
      <c r="AH468" s="48" t="str">
        <f>IF(Tabela13[[#This Row],[ID_IPs_associados]]="","",IFERROR(TRIM(INDEX(_xlfn.TEXTSPLIT(Tabela13[[#This Row],[ID_IPs_associados]],"|"),1,5)),""))</f>
        <v/>
      </c>
    </row>
    <row r="469" spans="1:34" ht="112.5" hidden="1" x14ac:dyDescent="0.35">
      <c r="A469" s="43" t="s">
        <v>131</v>
      </c>
      <c r="B469" s="44" t="s">
        <v>132</v>
      </c>
      <c r="C469" s="45"/>
      <c r="D469" s="44"/>
      <c r="E469" s="45">
        <v>483</v>
      </c>
      <c r="F469" s="44" t="s">
        <v>1423</v>
      </c>
      <c r="G469" s="45" t="s">
        <v>1424</v>
      </c>
      <c r="H469" s="45">
        <v>2019</v>
      </c>
      <c r="I469" s="45" t="s">
        <v>1425</v>
      </c>
      <c r="J469" s="45">
        <v>2030</v>
      </c>
      <c r="K469" s="46" t="s">
        <v>126</v>
      </c>
      <c r="L469" s="45" t="s">
        <v>32</v>
      </c>
      <c r="M469" s="45" t="s">
        <v>188</v>
      </c>
      <c r="N469" s="45" t="s">
        <v>34</v>
      </c>
      <c r="O469" s="45"/>
      <c r="P469" s="45"/>
      <c r="Q469" s="47"/>
      <c r="R469" s="45"/>
      <c r="S469" s="47"/>
      <c r="T469" s="47"/>
      <c r="U469" s="45"/>
      <c r="V469" s="45"/>
      <c r="W469" s="45"/>
      <c r="X469" s="45"/>
      <c r="Y469" s="45"/>
      <c r="Z469" s="45"/>
      <c r="AA469" s="35" t="s">
        <v>1441</v>
      </c>
      <c r="AB469" s="37" t="s">
        <v>1442</v>
      </c>
      <c r="AC469" s="48"/>
      <c r="AD469" s="48" t="str">
        <f>IF(Tabela13[[#This Row],[ID_IPs_associados]]="","",IFERROR(TRIM(INDEX(_xlfn.TEXTSPLIT(Tabela13[[#This Row],[ID_IPs_associados]],"|"),1,1)),""))</f>
        <v/>
      </c>
      <c r="AE469" s="48" t="str">
        <f>IF(Tabela13[[#This Row],[ID_IPs_associados]]="","",IFERROR(TRIM(INDEX(_xlfn.TEXTSPLIT(Tabela13[[#This Row],[ID_IPs_associados]],"|"),1,2)),""))</f>
        <v/>
      </c>
      <c r="AF469" s="48" t="str">
        <f>IF(Tabela13[[#This Row],[ID_IPs_associados]]="","",IFERROR(TRIM(INDEX(_xlfn.TEXTSPLIT(Tabela13[[#This Row],[ID_IPs_associados]],"|"),1,3)),""))</f>
        <v/>
      </c>
      <c r="AG469" s="48" t="str">
        <f>IF(Tabela13[[#This Row],[ID_IPs_associados]]="","",IFERROR(TRIM(INDEX(_xlfn.TEXTSPLIT(Tabela13[[#This Row],[ID_IPs_associados]],"|"),1,4)),""))</f>
        <v/>
      </c>
      <c r="AH469" s="48" t="str">
        <f>IF(Tabela13[[#This Row],[ID_IPs_associados]]="","",IFERROR(TRIM(INDEX(_xlfn.TEXTSPLIT(Tabela13[[#This Row],[ID_IPs_associados]],"|"),1,5)),""))</f>
        <v/>
      </c>
    </row>
    <row r="470" spans="1:34" ht="100" hidden="1" x14ac:dyDescent="0.35">
      <c r="A470" s="43" t="s">
        <v>131</v>
      </c>
      <c r="B470" s="44" t="s">
        <v>132</v>
      </c>
      <c r="C470" s="45"/>
      <c r="D470" s="44"/>
      <c r="E470" s="45">
        <v>484</v>
      </c>
      <c r="F470" s="44" t="s">
        <v>1426</v>
      </c>
      <c r="G470" s="45" t="s">
        <v>41</v>
      </c>
      <c r="H470" s="45">
        <v>2019</v>
      </c>
      <c r="I470" s="45" t="s">
        <v>1427</v>
      </c>
      <c r="J470" s="45">
        <v>2030</v>
      </c>
      <c r="K470" s="46" t="s">
        <v>126</v>
      </c>
      <c r="L470" s="45" t="s">
        <v>32</v>
      </c>
      <c r="M470" s="45" t="s">
        <v>188</v>
      </c>
      <c r="N470" s="45" t="s">
        <v>34</v>
      </c>
      <c r="O470" s="45"/>
      <c r="P470" s="45"/>
      <c r="Q470" s="47"/>
      <c r="R470" s="45"/>
      <c r="S470" s="47"/>
      <c r="T470" s="47"/>
      <c r="U470" s="45"/>
      <c r="V470" s="45"/>
      <c r="W470" s="45"/>
      <c r="X470" s="45"/>
      <c r="Y470" s="45"/>
      <c r="Z470" s="45"/>
      <c r="AA470" s="37" t="s">
        <v>1443</v>
      </c>
      <c r="AB470" s="37" t="s">
        <v>1444</v>
      </c>
      <c r="AC470" s="48"/>
      <c r="AD470" s="48" t="str">
        <f>IF(Tabela13[[#This Row],[ID_IPs_associados]]="","",IFERROR(TRIM(INDEX(_xlfn.TEXTSPLIT(Tabela13[[#This Row],[ID_IPs_associados]],"|"),1,1)),""))</f>
        <v/>
      </c>
      <c r="AE470" s="48" t="str">
        <f>IF(Tabela13[[#This Row],[ID_IPs_associados]]="","",IFERROR(TRIM(INDEX(_xlfn.TEXTSPLIT(Tabela13[[#This Row],[ID_IPs_associados]],"|"),1,2)),""))</f>
        <v/>
      </c>
      <c r="AF470" s="48" t="str">
        <f>IF(Tabela13[[#This Row],[ID_IPs_associados]]="","",IFERROR(TRIM(INDEX(_xlfn.TEXTSPLIT(Tabela13[[#This Row],[ID_IPs_associados]],"|"),1,3)),""))</f>
        <v/>
      </c>
      <c r="AG470" s="48" t="str">
        <f>IF(Tabela13[[#This Row],[ID_IPs_associados]]="","",IFERROR(TRIM(INDEX(_xlfn.TEXTSPLIT(Tabela13[[#This Row],[ID_IPs_associados]],"|"),1,4)),""))</f>
        <v/>
      </c>
      <c r="AH470" s="48" t="str">
        <f>IF(Tabela13[[#This Row],[ID_IPs_associados]]="","",IFERROR(TRIM(INDEX(_xlfn.TEXTSPLIT(Tabela13[[#This Row],[ID_IPs_associados]],"|"),1,5)),""))</f>
        <v/>
      </c>
    </row>
    <row r="471" spans="1:34" ht="212.5" hidden="1" x14ac:dyDescent="0.35">
      <c r="A471" s="43" t="s">
        <v>131</v>
      </c>
      <c r="B471" s="44" t="s">
        <v>132</v>
      </c>
      <c r="C471" s="45"/>
      <c r="D471" s="44"/>
      <c r="E471" s="45">
        <v>485</v>
      </c>
      <c r="F471" s="44" t="s">
        <v>1428</v>
      </c>
      <c r="G471" s="45" t="s">
        <v>41</v>
      </c>
      <c r="H471" s="45">
        <v>2019</v>
      </c>
      <c r="I471" s="45" t="s">
        <v>1429</v>
      </c>
      <c r="J471" s="45">
        <v>2030</v>
      </c>
      <c r="K471" s="46" t="s">
        <v>126</v>
      </c>
      <c r="L471" s="45" t="s">
        <v>32</v>
      </c>
      <c r="M471" s="45" t="s">
        <v>188</v>
      </c>
      <c r="N471" s="45" t="s">
        <v>34</v>
      </c>
      <c r="O471" s="45"/>
      <c r="P471" s="45"/>
      <c r="Q471" s="47"/>
      <c r="R471" s="45"/>
      <c r="S471" s="47"/>
      <c r="T471" s="47"/>
      <c r="U471" s="45"/>
      <c r="V471" s="45"/>
      <c r="W471" s="45"/>
      <c r="X471" s="45"/>
      <c r="Y471" s="45"/>
      <c r="Z471" s="45"/>
      <c r="AA471" s="44" t="s">
        <v>1445</v>
      </c>
      <c r="AB471" s="37" t="s">
        <v>1446</v>
      </c>
      <c r="AC471" s="48"/>
      <c r="AD471" s="48" t="str">
        <f>IF(Tabela13[[#This Row],[ID_IPs_associados]]="","",IFERROR(TRIM(INDEX(_xlfn.TEXTSPLIT(Tabela13[[#This Row],[ID_IPs_associados]],"|"),1,1)),""))</f>
        <v/>
      </c>
      <c r="AE471" s="48" t="str">
        <f>IF(Tabela13[[#This Row],[ID_IPs_associados]]="","",IFERROR(TRIM(INDEX(_xlfn.TEXTSPLIT(Tabela13[[#This Row],[ID_IPs_associados]],"|"),1,2)),""))</f>
        <v/>
      </c>
      <c r="AF471" s="48" t="str">
        <f>IF(Tabela13[[#This Row],[ID_IPs_associados]]="","",IFERROR(TRIM(INDEX(_xlfn.TEXTSPLIT(Tabela13[[#This Row],[ID_IPs_associados]],"|"),1,3)),""))</f>
        <v/>
      </c>
      <c r="AG471" s="48" t="str">
        <f>IF(Tabela13[[#This Row],[ID_IPs_associados]]="","",IFERROR(TRIM(INDEX(_xlfn.TEXTSPLIT(Tabela13[[#This Row],[ID_IPs_associados]],"|"),1,4)),""))</f>
        <v/>
      </c>
      <c r="AH471" s="48" t="str">
        <f>IF(Tabela13[[#This Row],[ID_IPs_associados]]="","",IFERROR(TRIM(INDEX(_xlfn.TEXTSPLIT(Tabela13[[#This Row],[ID_IPs_associados]],"|"),1,5)),""))</f>
        <v/>
      </c>
    </row>
    <row r="472" spans="1:34" ht="29" hidden="1" x14ac:dyDescent="0.35">
      <c r="A472" s="43" t="s">
        <v>131</v>
      </c>
      <c r="B472" s="44" t="s">
        <v>132</v>
      </c>
      <c r="C472" s="45"/>
      <c r="D472" s="44"/>
      <c r="E472" s="45">
        <v>486</v>
      </c>
      <c r="F472" s="44" t="s">
        <v>1430</v>
      </c>
      <c r="G472" s="45" t="s">
        <v>49</v>
      </c>
      <c r="H472" s="45">
        <v>2019</v>
      </c>
      <c r="I472" s="45">
        <v>2200</v>
      </c>
      <c r="J472" s="45">
        <v>2030</v>
      </c>
      <c r="K472" s="46" t="s">
        <v>126</v>
      </c>
      <c r="L472" s="45" t="s">
        <v>400</v>
      </c>
      <c r="M472" s="45" t="s">
        <v>112</v>
      </c>
      <c r="N472" s="45" t="s">
        <v>34</v>
      </c>
      <c r="O472" s="45"/>
      <c r="P472" s="45"/>
      <c r="Q472" s="47"/>
      <c r="R472" s="45"/>
      <c r="S472" s="47"/>
      <c r="T472" s="47"/>
      <c r="U472" s="45"/>
      <c r="V472" s="45"/>
      <c r="W472" s="45"/>
      <c r="X472" s="45"/>
      <c r="Y472" s="45"/>
      <c r="Z472" s="45"/>
      <c r="AA472" s="41" t="s">
        <v>1447</v>
      </c>
      <c r="AB472" s="37" t="s">
        <v>154</v>
      </c>
      <c r="AC472" s="48"/>
      <c r="AD472" s="48" t="str">
        <f>IF(Tabela13[[#This Row],[ID_IPs_associados]]="","",IFERROR(TRIM(INDEX(_xlfn.TEXTSPLIT(Tabela13[[#This Row],[ID_IPs_associados]],"|"),1,1)),""))</f>
        <v/>
      </c>
      <c r="AE472" s="48" t="str">
        <f>IF(Tabela13[[#This Row],[ID_IPs_associados]]="","",IFERROR(TRIM(INDEX(_xlfn.TEXTSPLIT(Tabela13[[#This Row],[ID_IPs_associados]],"|"),1,2)),""))</f>
        <v/>
      </c>
      <c r="AF472" s="48" t="str">
        <f>IF(Tabela13[[#This Row],[ID_IPs_associados]]="","",IFERROR(TRIM(INDEX(_xlfn.TEXTSPLIT(Tabela13[[#This Row],[ID_IPs_associados]],"|"),1,3)),""))</f>
        <v/>
      </c>
      <c r="AG472" s="48" t="str">
        <f>IF(Tabela13[[#This Row],[ID_IPs_associados]]="","",IFERROR(TRIM(INDEX(_xlfn.TEXTSPLIT(Tabela13[[#This Row],[ID_IPs_associados]],"|"),1,4)),""))</f>
        <v/>
      </c>
      <c r="AH472" s="48" t="str">
        <f>IF(Tabela13[[#This Row],[ID_IPs_associados]]="","",IFERROR(TRIM(INDEX(_xlfn.TEXTSPLIT(Tabela13[[#This Row],[ID_IPs_associados]],"|"),1,5)),""))</f>
        <v/>
      </c>
    </row>
    <row r="473" spans="1:34" ht="29" hidden="1" x14ac:dyDescent="0.35">
      <c r="A473" s="43" t="s">
        <v>131</v>
      </c>
      <c r="B473" s="44" t="s">
        <v>132</v>
      </c>
      <c r="C473" s="45"/>
      <c r="D473" s="44"/>
      <c r="E473" s="45">
        <v>487</v>
      </c>
      <c r="F473" s="44" t="s">
        <v>1431</v>
      </c>
      <c r="G473" s="45" t="s">
        <v>49</v>
      </c>
      <c r="H473" s="45">
        <v>2019</v>
      </c>
      <c r="I473" s="45">
        <v>1100</v>
      </c>
      <c r="J473" s="45">
        <v>2030</v>
      </c>
      <c r="K473" s="46" t="s">
        <v>126</v>
      </c>
      <c r="L473" s="45" t="s">
        <v>400</v>
      </c>
      <c r="M473" s="45" t="s">
        <v>112</v>
      </c>
      <c r="N473" s="45" t="s">
        <v>34</v>
      </c>
      <c r="O473" s="45"/>
      <c r="P473" s="45"/>
      <c r="Q473" s="47"/>
      <c r="R473" s="45"/>
      <c r="S473" s="47"/>
      <c r="T473" s="47"/>
      <c r="U473" s="45"/>
      <c r="V473" s="45"/>
      <c r="W473" s="45"/>
      <c r="X473" s="45"/>
      <c r="Y473" s="45"/>
      <c r="Z473" s="45"/>
      <c r="AA473" s="41" t="s">
        <v>1448</v>
      </c>
      <c r="AB473" s="42" t="s">
        <v>154</v>
      </c>
      <c r="AC473" s="48"/>
      <c r="AD473" s="48" t="str">
        <f>IF(Tabela13[[#This Row],[ID_IPs_associados]]="","",IFERROR(TRIM(INDEX(_xlfn.TEXTSPLIT(Tabela13[[#This Row],[ID_IPs_associados]],"|"),1,1)),""))</f>
        <v/>
      </c>
      <c r="AE473" s="48" t="str">
        <f>IF(Tabela13[[#This Row],[ID_IPs_associados]]="","",IFERROR(TRIM(INDEX(_xlfn.TEXTSPLIT(Tabela13[[#This Row],[ID_IPs_associados]],"|"),1,2)),""))</f>
        <v/>
      </c>
      <c r="AF473" s="48" t="str">
        <f>IF(Tabela13[[#This Row],[ID_IPs_associados]]="","",IFERROR(TRIM(INDEX(_xlfn.TEXTSPLIT(Tabela13[[#This Row],[ID_IPs_associados]],"|"),1,3)),""))</f>
        <v/>
      </c>
      <c r="AG473" s="48" t="str">
        <f>IF(Tabela13[[#This Row],[ID_IPs_associados]]="","",IFERROR(TRIM(INDEX(_xlfn.TEXTSPLIT(Tabela13[[#This Row],[ID_IPs_associados]],"|"),1,4)),""))</f>
        <v/>
      </c>
      <c r="AH473" s="48" t="str">
        <f>IF(Tabela13[[#This Row],[ID_IPs_associados]]="","",IFERROR(TRIM(INDEX(_xlfn.TEXTSPLIT(Tabela13[[#This Row],[ID_IPs_associados]],"|"),1,5)),""))</f>
        <v/>
      </c>
    </row>
    <row r="474" spans="1:34" ht="187.5" hidden="1" x14ac:dyDescent="0.35">
      <c r="A474" s="43" t="s">
        <v>131</v>
      </c>
      <c r="B474" s="44" t="s">
        <v>132</v>
      </c>
      <c r="C474" s="45"/>
      <c r="D474" s="44"/>
      <c r="E474" s="45">
        <v>488</v>
      </c>
      <c r="F474" s="44" t="s">
        <v>1432</v>
      </c>
      <c r="G474" s="45" t="s">
        <v>41</v>
      </c>
      <c r="H474" s="45">
        <v>2021</v>
      </c>
      <c r="I474" s="45" t="s">
        <v>1433</v>
      </c>
      <c r="J474" s="45">
        <v>2030</v>
      </c>
      <c r="K474" s="46" t="s">
        <v>126</v>
      </c>
      <c r="L474" s="45" t="s">
        <v>551</v>
      </c>
      <c r="M474" s="45" t="s">
        <v>69</v>
      </c>
      <c r="N474" s="45" t="s">
        <v>34</v>
      </c>
      <c r="O474" s="45"/>
      <c r="P474" s="45"/>
      <c r="Q474" s="47"/>
      <c r="R474" s="45"/>
      <c r="S474" s="47"/>
      <c r="T474" s="47"/>
      <c r="U474" s="45"/>
      <c r="V474" s="45"/>
      <c r="W474" s="45"/>
      <c r="X474" s="45"/>
      <c r="Y474" s="45"/>
      <c r="Z474" s="45"/>
      <c r="AA474" s="44" t="s">
        <v>1449</v>
      </c>
      <c r="AB474" s="37" t="s">
        <v>467</v>
      </c>
      <c r="AC474" s="48"/>
      <c r="AD474" s="48" t="str">
        <f>IF(Tabela13[[#This Row],[ID_IPs_associados]]="","",IFERROR(TRIM(INDEX(_xlfn.TEXTSPLIT(Tabela13[[#This Row],[ID_IPs_associados]],"|"),1,1)),""))</f>
        <v/>
      </c>
      <c r="AE474" s="48" t="str">
        <f>IF(Tabela13[[#This Row],[ID_IPs_associados]]="","",IFERROR(TRIM(INDEX(_xlfn.TEXTSPLIT(Tabela13[[#This Row],[ID_IPs_associados]],"|"),1,2)),""))</f>
        <v/>
      </c>
      <c r="AF474" s="48" t="str">
        <f>IF(Tabela13[[#This Row],[ID_IPs_associados]]="","",IFERROR(TRIM(INDEX(_xlfn.TEXTSPLIT(Tabela13[[#This Row],[ID_IPs_associados]],"|"),1,3)),""))</f>
        <v/>
      </c>
      <c r="AG474" s="48" t="str">
        <f>IF(Tabela13[[#This Row],[ID_IPs_associados]]="","",IFERROR(TRIM(INDEX(_xlfn.TEXTSPLIT(Tabela13[[#This Row],[ID_IPs_associados]],"|"),1,4)),""))</f>
        <v/>
      </c>
      <c r="AH474" s="48" t="str">
        <f>IF(Tabela13[[#This Row],[ID_IPs_associados]]="","",IFERROR(TRIM(INDEX(_xlfn.TEXTSPLIT(Tabela13[[#This Row],[ID_IPs_associados]],"|"),1,5)),""))</f>
        <v/>
      </c>
    </row>
    <row r="475" spans="1:34" ht="50" hidden="1" x14ac:dyDescent="0.35">
      <c r="A475" s="43" t="s">
        <v>131</v>
      </c>
      <c r="B475" s="44" t="s">
        <v>132</v>
      </c>
      <c r="C475" s="45"/>
      <c r="D475" s="44"/>
      <c r="E475" s="45">
        <v>489</v>
      </c>
      <c r="F475" s="44" t="s">
        <v>1434</v>
      </c>
      <c r="G475" s="45" t="s">
        <v>41</v>
      </c>
      <c r="H475" s="45">
        <v>2016</v>
      </c>
      <c r="I475" s="45">
        <v>15.86</v>
      </c>
      <c r="J475" s="45">
        <v>2030</v>
      </c>
      <c r="K475" s="46" t="s">
        <v>126</v>
      </c>
      <c r="L475" s="45" t="s">
        <v>43</v>
      </c>
      <c r="M475" s="45" t="s">
        <v>339</v>
      </c>
      <c r="N475" s="45" t="s">
        <v>34</v>
      </c>
      <c r="O475" s="45"/>
      <c r="P475" s="45"/>
      <c r="Q475" s="47"/>
      <c r="R475" s="45"/>
      <c r="S475" s="47"/>
      <c r="T475" s="47"/>
      <c r="U475" s="45"/>
      <c r="V475" s="45"/>
      <c r="W475" s="45"/>
      <c r="X475" s="45"/>
      <c r="Y475" s="45"/>
      <c r="Z475" s="45"/>
      <c r="AA475" s="44" t="s">
        <v>1450</v>
      </c>
      <c r="AB475" s="37" t="s">
        <v>467</v>
      </c>
      <c r="AC475" s="48"/>
      <c r="AD475" s="48" t="str">
        <f>IF(Tabela13[[#This Row],[ID_IPs_associados]]="","",IFERROR(TRIM(INDEX(_xlfn.TEXTSPLIT(Tabela13[[#This Row],[ID_IPs_associados]],"|"),1,1)),""))</f>
        <v/>
      </c>
      <c r="AE475" s="48" t="str">
        <f>IF(Tabela13[[#This Row],[ID_IPs_associados]]="","",IFERROR(TRIM(INDEX(_xlfn.TEXTSPLIT(Tabela13[[#This Row],[ID_IPs_associados]],"|"),1,2)),""))</f>
        <v/>
      </c>
      <c r="AF475" s="48" t="str">
        <f>IF(Tabela13[[#This Row],[ID_IPs_associados]]="","",IFERROR(TRIM(INDEX(_xlfn.TEXTSPLIT(Tabela13[[#This Row],[ID_IPs_associados]],"|"),1,3)),""))</f>
        <v/>
      </c>
      <c r="AG475" s="48" t="str">
        <f>IF(Tabela13[[#This Row],[ID_IPs_associados]]="","",IFERROR(TRIM(INDEX(_xlfn.TEXTSPLIT(Tabela13[[#This Row],[ID_IPs_associados]],"|"),1,4)),""))</f>
        <v/>
      </c>
      <c r="AH475" s="48" t="str">
        <f>IF(Tabela13[[#This Row],[ID_IPs_associados]]="","",IFERROR(TRIM(INDEX(_xlfn.TEXTSPLIT(Tabela13[[#This Row],[ID_IPs_associados]],"|"),1,5)),""))</f>
        <v/>
      </c>
    </row>
    <row r="476" spans="1:34" ht="50" hidden="1" x14ac:dyDescent="0.35">
      <c r="A476" s="43" t="s">
        <v>131</v>
      </c>
      <c r="B476" s="44" t="s">
        <v>132</v>
      </c>
      <c r="C476" s="45"/>
      <c r="D476" s="44"/>
      <c r="E476" s="45">
        <v>490</v>
      </c>
      <c r="F476" s="44" t="s">
        <v>1435</v>
      </c>
      <c r="G476" s="45" t="s">
        <v>41</v>
      </c>
      <c r="H476" s="45">
        <v>2019</v>
      </c>
      <c r="I476" s="45">
        <v>7.4</v>
      </c>
      <c r="J476" s="45">
        <v>2030</v>
      </c>
      <c r="K476" s="46" t="s">
        <v>126</v>
      </c>
      <c r="L476" s="45" t="s">
        <v>43</v>
      </c>
      <c r="M476" s="45" t="s">
        <v>339</v>
      </c>
      <c r="N476" s="45" t="s">
        <v>34</v>
      </c>
      <c r="O476" s="45"/>
      <c r="P476" s="45"/>
      <c r="Q476" s="47"/>
      <c r="R476" s="45"/>
      <c r="S476" s="47"/>
      <c r="T476" s="47"/>
      <c r="U476" s="45"/>
      <c r="V476" s="45"/>
      <c r="W476" s="45"/>
      <c r="X476" s="45"/>
      <c r="Y476" s="45"/>
      <c r="Z476" s="45"/>
      <c r="AA476" s="44" t="s">
        <v>1451</v>
      </c>
      <c r="AB476" s="42" t="s">
        <v>490</v>
      </c>
      <c r="AC476" s="48"/>
      <c r="AD476" s="48" t="str">
        <f>IF(Tabela13[[#This Row],[ID_IPs_associados]]="","",IFERROR(TRIM(INDEX(_xlfn.TEXTSPLIT(Tabela13[[#This Row],[ID_IPs_associados]],"|"),1,1)),""))</f>
        <v/>
      </c>
      <c r="AE476" s="48" t="str">
        <f>IF(Tabela13[[#This Row],[ID_IPs_associados]]="","",IFERROR(TRIM(INDEX(_xlfn.TEXTSPLIT(Tabela13[[#This Row],[ID_IPs_associados]],"|"),1,2)),""))</f>
        <v/>
      </c>
      <c r="AF476" s="48" t="str">
        <f>IF(Tabela13[[#This Row],[ID_IPs_associados]]="","",IFERROR(TRIM(INDEX(_xlfn.TEXTSPLIT(Tabela13[[#This Row],[ID_IPs_associados]],"|"),1,3)),""))</f>
        <v/>
      </c>
      <c r="AG476" s="48" t="str">
        <f>IF(Tabela13[[#This Row],[ID_IPs_associados]]="","",IFERROR(TRIM(INDEX(_xlfn.TEXTSPLIT(Tabela13[[#This Row],[ID_IPs_associados]],"|"),1,4)),""))</f>
        <v/>
      </c>
      <c r="AH476" s="48" t="str">
        <f>IF(Tabela13[[#This Row],[ID_IPs_associados]]="","",IFERROR(TRIM(INDEX(_xlfn.TEXTSPLIT(Tabela13[[#This Row],[ID_IPs_associados]],"|"),1,5)),""))</f>
        <v/>
      </c>
    </row>
    <row r="477" spans="1:34" ht="29" hidden="1" x14ac:dyDescent="0.35">
      <c r="A477" s="43" t="s">
        <v>131</v>
      </c>
      <c r="B477" s="44" t="s">
        <v>132</v>
      </c>
      <c r="C477" s="45"/>
      <c r="D477" s="44"/>
      <c r="E477" s="45">
        <v>491</v>
      </c>
      <c r="F477" s="44" t="s">
        <v>1436</v>
      </c>
      <c r="G477" s="45" t="s">
        <v>41</v>
      </c>
      <c r="H477" s="45">
        <v>2019</v>
      </c>
      <c r="I477" s="45">
        <v>8.74</v>
      </c>
      <c r="J477" s="45">
        <v>2030</v>
      </c>
      <c r="K477" s="46" t="s">
        <v>126</v>
      </c>
      <c r="L477" s="45" t="s">
        <v>159</v>
      </c>
      <c r="M477" s="45" t="s">
        <v>197</v>
      </c>
      <c r="N477" s="45" t="s">
        <v>34</v>
      </c>
      <c r="O477" s="45"/>
      <c r="P477" s="45"/>
      <c r="Q477" s="47"/>
      <c r="R477" s="45"/>
      <c r="S477" s="47"/>
      <c r="T477" s="47"/>
      <c r="U477" s="45"/>
      <c r="V477" s="45"/>
      <c r="W477" s="45"/>
      <c r="X477" s="45"/>
      <c r="Y477" s="45"/>
      <c r="Z477" s="45"/>
      <c r="AA477" s="41" t="s">
        <v>1452</v>
      </c>
      <c r="AB477" s="42" t="s">
        <v>467</v>
      </c>
      <c r="AC477" s="48"/>
      <c r="AD477" s="48" t="str">
        <f>IF(Tabela13[[#This Row],[ID_IPs_associados]]="","",IFERROR(TRIM(INDEX(_xlfn.TEXTSPLIT(Tabela13[[#This Row],[ID_IPs_associados]],"|"),1,1)),""))</f>
        <v/>
      </c>
      <c r="AE477" s="48" t="str">
        <f>IF(Tabela13[[#This Row],[ID_IPs_associados]]="","",IFERROR(TRIM(INDEX(_xlfn.TEXTSPLIT(Tabela13[[#This Row],[ID_IPs_associados]],"|"),1,2)),""))</f>
        <v/>
      </c>
      <c r="AF477" s="48" t="str">
        <f>IF(Tabela13[[#This Row],[ID_IPs_associados]]="","",IFERROR(TRIM(INDEX(_xlfn.TEXTSPLIT(Tabela13[[#This Row],[ID_IPs_associados]],"|"),1,3)),""))</f>
        <v/>
      </c>
      <c r="AG477" s="48" t="str">
        <f>IF(Tabela13[[#This Row],[ID_IPs_associados]]="","",IFERROR(TRIM(INDEX(_xlfn.TEXTSPLIT(Tabela13[[#This Row],[ID_IPs_associados]],"|"),1,4)),""))</f>
        <v/>
      </c>
      <c r="AH477" s="48" t="str">
        <f>IF(Tabela13[[#This Row],[ID_IPs_associados]]="","",IFERROR(TRIM(INDEX(_xlfn.TEXTSPLIT(Tabela13[[#This Row],[ID_IPs_associados]],"|"),1,5)),""))</f>
        <v/>
      </c>
    </row>
    <row r="478" spans="1:34" ht="50" hidden="1" x14ac:dyDescent="0.35">
      <c r="A478" s="43" t="s">
        <v>131</v>
      </c>
      <c r="B478" s="44" t="s">
        <v>132</v>
      </c>
      <c r="C478" s="45"/>
      <c r="D478" s="44"/>
      <c r="E478" s="45">
        <v>492</v>
      </c>
      <c r="F478" s="44" t="s">
        <v>1437</v>
      </c>
      <c r="G478" s="45" t="s">
        <v>101</v>
      </c>
      <c r="H478" s="45">
        <v>2019</v>
      </c>
      <c r="I478" s="49">
        <v>25437</v>
      </c>
      <c r="J478" s="45">
        <v>2030</v>
      </c>
      <c r="K478" s="46" t="s">
        <v>126</v>
      </c>
      <c r="L478" s="45" t="s">
        <v>134</v>
      </c>
      <c r="M478" s="45" t="s">
        <v>95</v>
      </c>
      <c r="N478" s="45" t="s">
        <v>34</v>
      </c>
      <c r="O478" s="45"/>
      <c r="P478" s="45"/>
      <c r="Q478" s="47"/>
      <c r="R478" s="45"/>
      <c r="S478" s="47"/>
      <c r="T478" s="47"/>
      <c r="U478" s="45"/>
      <c r="V478" s="45"/>
      <c r="W478" s="45"/>
      <c r="X478" s="45"/>
      <c r="Y478" s="45"/>
      <c r="Z478" s="45"/>
      <c r="AA478" s="69" t="s">
        <v>1453</v>
      </c>
      <c r="AB478" s="42" t="s">
        <v>154</v>
      </c>
      <c r="AC478" s="48"/>
      <c r="AD478" s="48" t="str">
        <f>IF(Tabela13[[#This Row],[ID_IPs_associados]]="","",IFERROR(TRIM(INDEX(_xlfn.TEXTSPLIT(Tabela13[[#This Row],[ID_IPs_associados]],"|"),1,1)),""))</f>
        <v/>
      </c>
      <c r="AE478" s="48" t="str">
        <f>IF(Tabela13[[#This Row],[ID_IPs_associados]]="","",IFERROR(TRIM(INDEX(_xlfn.TEXTSPLIT(Tabela13[[#This Row],[ID_IPs_associados]],"|"),1,2)),""))</f>
        <v/>
      </c>
      <c r="AF478" s="48" t="str">
        <f>IF(Tabela13[[#This Row],[ID_IPs_associados]]="","",IFERROR(TRIM(INDEX(_xlfn.TEXTSPLIT(Tabela13[[#This Row],[ID_IPs_associados]],"|"),1,3)),""))</f>
        <v/>
      </c>
      <c r="AG478" s="48" t="str">
        <f>IF(Tabela13[[#This Row],[ID_IPs_associados]]="","",IFERROR(TRIM(INDEX(_xlfn.TEXTSPLIT(Tabela13[[#This Row],[ID_IPs_associados]],"|"),1,4)),""))</f>
        <v/>
      </c>
      <c r="AH478" s="48" t="str">
        <f>IF(Tabela13[[#This Row],[ID_IPs_associados]]="","",IFERROR(TRIM(INDEX(_xlfn.TEXTSPLIT(Tabela13[[#This Row],[ID_IPs_associados]],"|"),1,5)),""))</f>
        <v/>
      </c>
    </row>
    <row r="479" spans="1:34" ht="87" hidden="1" x14ac:dyDescent="0.35">
      <c r="A479" s="43" t="s">
        <v>131</v>
      </c>
      <c r="B479" s="44" t="s">
        <v>132</v>
      </c>
      <c r="C479" s="45"/>
      <c r="D479" s="44"/>
      <c r="E479" s="45">
        <v>493</v>
      </c>
      <c r="F479" s="44" t="s">
        <v>1438</v>
      </c>
      <c r="G479" s="45" t="s">
        <v>41</v>
      </c>
      <c r="H479" s="45">
        <v>2019</v>
      </c>
      <c r="I479" s="45">
        <v>39.200000000000003</v>
      </c>
      <c r="J479" s="45">
        <v>2030</v>
      </c>
      <c r="K479" s="46" t="s">
        <v>126</v>
      </c>
      <c r="L479" s="45" t="s">
        <v>43</v>
      </c>
      <c r="M479" s="45" t="s">
        <v>339</v>
      </c>
      <c r="N479" s="45" t="s">
        <v>34</v>
      </c>
      <c r="O479" s="45"/>
      <c r="P479" s="45"/>
      <c r="Q479" s="47"/>
      <c r="R479" s="45"/>
      <c r="S479" s="47"/>
      <c r="T479" s="47"/>
      <c r="U479" s="45"/>
      <c r="V479" s="45"/>
      <c r="W479" s="45"/>
      <c r="X479" s="45"/>
      <c r="Y479" s="45"/>
      <c r="Z479" s="45"/>
      <c r="AA479" s="41" t="s">
        <v>1454</v>
      </c>
      <c r="AB479" s="69" t="s">
        <v>343</v>
      </c>
      <c r="AC479" s="48"/>
      <c r="AD479" s="48" t="str">
        <f>IF(Tabela13[[#This Row],[ID_IPs_associados]]="","",IFERROR(TRIM(INDEX(_xlfn.TEXTSPLIT(Tabela13[[#This Row],[ID_IPs_associados]],"|"),1,1)),""))</f>
        <v/>
      </c>
      <c r="AE479" s="48" t="str">
        <f>IF(Tabela13[[#This Row],[ID_IPs_associados]]="","",IFERROR(TRIM(INDEX(_xlfn.TEXTSPLIT(Tabela13[[#This Row],[ID_IPs_associados]],"|"),1,2)),""))</f>
        <v/>
      </c>
      <c r="AF479" s="48" t="str">
        <f>IF(Tabela13[[#This Row],[ID_IPs_associados]]="","",IFERROR(TRIM(INDEX(_xlfn.TEXTSPLIT(Tabela13[[#This Row],[ID_IPs_associados]],"|"),1,3)),""))</f>
        <v/>
      </c>
      <c r="AG479" s="48" t="str">
        <f>IF(Tabela13[[#This Row],[ID_IPs_associados]]="","",IFERROR(TRIM(INDEX(_xlfn.TEXTSPLIT(Tabela13[[#This Row],[ID_IPs_associados]],"|"),1,4)),""))</f>
        <v/>
      </c>
      <c r="AH479" s="48" t="str">
        <f>IF(Tabela13[[#This Row],[ID_IPs_associados]]="","",IFERROR(TRIM(INDEX(_xlfn.TEXTSPLIT(Tabela13[[#This Row],[ID_IPs_associados]],"|"),1,5)),""))</f>
        <v/>
      </c>
    </row>
    <row r="480" spans="1:34" ht="237.5" hidden="1" x14ac:dyDescent="0.35">
      <c r="A480" s="68" t="s">
        <v>131</v>
      </c>
      <c r="B480" s="69" t="s">
        <v>132</v>
      </c>
      <c r="C480" s="70"/>
      <c r="D480" s="69"/>
      <c r="E480" s="45">
        <v>494</v>
      </c>
      <c r="F480" s="69" t="s">
        <v>1483</v>
      </c>
      <c r="G480" s="70" t="s">
        <v>41</v>
      </c>
      <c r="H480" s="70">
        <v>2019</v>
      </c>
      <c r="I480" s="70" t="s">
        <v>1439</v>
      </c>
      <c r="J480" s="70">
        <v>2030</v>
      </c>
      <c r="K480" s="82" t="s">
        <v>126</v>
      </c>
      <c r="L480" s="70" t="s">
        <v>400</v>
      </c>
      <c r="M480" s="70" t="s">
        <v>119</v>
      </c>
      <c r="N480" s="70" t="s">
        <v>34</v>
      </c>
      <c r="O480" s="70"/>
      <c r="P480" s="70"/>
      <c r="Q480" s="72"/>
      <c r="R480" s="70"/>
      <c r="S480" s="72"/>
      <c r="T480" s="72"/>
      <c r="U480" s="70"/>
      <c r="V480" s="70"/>
      <c r="W480" s="70"/>
      <c r="X480" s="70"/>
      <c r="Y480" s="70"/>
      <c r="Z480" s="70"/>
      <c r="AA480" s="19" t="s">
        <v>1455</v>
      </c>
      <c r="AB480" s="44" t="s">
        <v>154</v>
      </c>
      <c r="AC480" s="73"/>
      <c r="AD480" s="73" t="str">
        <f>IF(Tabela13[[#This Row],[ID_IPs_associados]]="","",IFERROR(TRIM(INDEX(_xlfn.TEXTSPLIT(Tabela13[[#This Row],[ID_IPs_associados]],"|"),1,1)),""))</f>
        <v/>
      </c>
      <c r="AE480" s="73" t="str">
        <f>IF(Tabela13[[#This Row],[ID_IPs_associados]]="","",IFERROR(TRIM(INDEX(_xlfn.TEXTSPLIT(Tabela13[[#This Row],[ID_IPs_associados]],"|"),1,2)),""))</f>
        <v/>
      </c>
      <c r="AF480" s="73" t="str">
        <f>IF(Tabela13[[#This Row],[ID_IPs_associados]]="","",IFERROR(TRIM(INDEX(_xlfn.TEXTSPLIT(Tabela13[[#This Row],[ID_IPs_associados]],"|"),1,3)),""))</f>
        <v/>
      </c>
      <c r="AG480" s="73" t="str">
        <f>IF(Tabela13[[#This Row],[ID_IPs_associados]]="","",IFERROR(TRIM(INDEX(_xlfn.TEXTSPLIT(Tabela13[[#This Row],[ID_IPs_associados]],"|"),1,4)),""))</f>
        <v/>
      </c>
      <c r="AH480" s="73" t="str">
        <f>IF(Tabela13[[#This Row],[ID_IPs_associados]]="","",IFERROR(TRIM(INDEX(_xlfn.TEXTSPLIT(Tabela13[[#This Row],[ID_IPs_associados]],"|"),1,5)),""))</f>
        <v/>
      </c>
    </row>
  </sheetData>
  <dataValidations count="4">
    <dataValidation type="list" allowBlank="1" showErrorMessage="1" errorTitle="Valor inválido" error="Escolha Vigente, Revogada ou Vigência expirada na lista pendente." sqref="N2:N480" xr:uid="{00000000-0002-0000-0400-000000000000}">
      <formula1>"Vigente, Revogada, Vigência expirada"</formula1>
    </dataValidation>
    <dataValidation allowBlank="1" showInputMessage="1" showErrorMessage="1" errorTitle="Valor inválido" error="Escolha uma das opções da lista." sqref="Q2:Q480" xr:uid="{00000000-0002-0000-0400-000001000000}"/>
    <dataValidation type="list" allowBlank="1" showInputMessage="1" showErrorMessage="1" errorTitle="Valor inválido" error="Escolha apenas sim ou não." sqref="O2:O467" xr:uid="{00000000-0002-0000-0400-000002000000}">
      <formula1>"sim,não,n.a."</formula1>
    </dataValidation>
    <dataValidation type="list" allowBlank="1" showInputMessage="1" showErrorMessage="1" sqref="P74" xr:uid="{00000000-0002-0000-0400-000003000000}">
      <formula1>"Vigente,,Revogada"</formula1>
    </dataValidation>
  </dataValidations>
  <hyperlinks>
    <hyperlink ref="AB10" r:id="rId1" xr:uid="{00000000-0004-0000-0400-000000000000}"/>
    <hyperlink ref="AB465" r:id="rId2" xr:uid="{00000000-0004-0000-0400-000001000000}"/>
    <hyperlink ref="AB202" r:id="rId3" xr:uid="{00000000-0004-0000-0400-000002000000}"/>
    <hyperlink ref="AB203" r:id="rId4" xr:uid="{00000000-0004-0000-0400-000003000000}"/>
    <hyperlink ref="AB11" r:id="rId5" xr:uid="{00000000-0004-0000-0400-000004000000}"/>
    <hyperlink ref="AB13" r:id="rId6" xr:uid="{00000000-0004-0000-0400-000005000000}"/>
    <hyperlink ref="AB14" r:id="rId7" xr:uid="{00000000-0004-0000-0400-000006000000}"/>
    <hyperlink ref="AB15" r:id="rId8" xr:uid="{00000000-0004-0000-0400-000007000000}"/>
    <hyperlink ref="AB16" r:id="rId9" xr:uid="{00000000-0004-0000-0400-000008000000}"/>
    <hyperlink ref="AB17" r:id="rId10" xr:uid="{00000000-0004-0000-0400-000009000000}"/>
    <hyperlink ref="AB18" r:id="rId11" xr:uid="{00000000-0004-0000-0400-00000A000000}"/>
    <hyperlink ref="AB12" r:id="rId12" xr:uid="{00000000-0004-0000-0400-00000B000000}"/>
    <hyperlink ref="AB19" r:id="rId13" xr:uid="{00000000-0004-0000-0400-00000C000000}"/>
    <hyperlink ref="AB142" r:id="rId14" xr:uid="{00000000-0004-0000-0400-00000D000000}"/>
    <hyperlink ref="AB133" r:id="rId15" xr:uid="{00000000-0004-0000-0400-00000E000000}"/>
    <hyperlink ref="AB134" r:id="rId16" xr:uid="{00000000-0004-0000-0400-00000F000000}"/>
    <hyperlink ref="AB147" r:id="rId17" xr:uid="{00000000-0004-0000-0400-000010000000}"/>
    <hyperlink ref="AB152" r:id="rId18" xr:uid="{00000000-0004-0000-0400-000011000000}"/>
    <hyperlink ref="AB154" r:id="rId19" xr:uid="{00000000-0004-0000-0400-000012000000}"/>
    <hyperlink ref="AB155" r:id="rId20" xr:uid="{00000000-0004-0000-0400-000013000000}"/>
    <hyperlink ref="AB157" r:id="rId21" xr:uid="{00000000-0004-0000-0400-000014000000}"/>
    <hyperlink ref="AB156" r:id="rId22" xr:uid="{00000000-0004-0000-0400-000015000000}"/>
    <hyperlink ref="AB158" r:id="rId23" xr:uid="{00000000-0004-0000-0400-000016000000}"/>
    <hyperlink ref="AB160" r:id="rId24" xr:uid="{00000000-0004-0000-0400-000017000000}"/>
    <hyperlink ref="AB162" r:id="rId25" xr:uid="{00000000-0004-0000-0400-000018000000}"/>
    <hyperlink ref="AB163" r:id="rId26" xr:uid="{00000000-0004-0000-0400-000019000000}"/>
    <hyperlink ref="AB165" r:id="rId27" xr:uid="{00000000-0004-0000-0400-00001A000000}"/>
    <hyperlink ref="AB166" r:id="rId28" xr:uid="{00000000-0004-0000-0400-00001B000000}"/>
    <hyperlink ref="AB189" r:id="rId29" xr:uid="{00000000-0004-0000-0400-00001C000000}"/>
    <hyperlink ref="AB173" r:id="rId30" xr:uid="{00000000-0004-0000-0400-00001D000000}"/>
    <hyperlink ref="AB174" r:id="rId31" xr:uid="{00000000-0004-0000-0400-00001E000000}"/>
    <hyperlink ref="AB169" r:id="rId32" xr:uid="{00000000-0004-0000-0400-00001F000000}"/>
    <hyperlink ref="AB170" r:id="rId33" xr:uid="{00000000-0004-0000-0400-000020000000}"/>
    <hyperlink ref="AB172" r:id="rId34" xr:uid="{00000000-0004-0000-0400-000021000000}"/>
    <hyperlink ref="AB177" r:id="rId35" xr:uid="{00000000-0004-0000-0400-000022000000}"/>
    <hyperlink ref="AB178" r:id="rId36" xr:uid="{00000000-0004-0000-0400-000023000000}"/>
    <hyperlink ref="AB179" r:id="rId37" xr:uid="{00000000-0004-0000-0400-000024000000}"/>
    <hyperlink ref="AB419" r:id="rId38" xr:uid="{00000000-0004-0000-0400-000025000000}"/>
    <hyperlink ref="AB132" r:id="rId39" xr:uid="{00000000-0004-0000-0400-000026000000}"/>
    <hyperlink ref="AB459" r:id="rId40" xr:uid="{00000000-0004-0000-0400-000027000000}"/>
    <hyperlink ref="AB140" r:id="rId41" xr:uid="{00000000-0004-0000-0400-000028000000}"/>
    <hyperlink ref="AA24" r:id="rId42" xr:uid="{00000000-0004-0000-0400-000029000000}"/>
    <hyperlink ref="AA28" r:id="rId43" xr:uid="{00000000-0004-0000-0400-00002A000000}"/>
    <hyperlink ref="AA27" r:id="rId44" xr:uid="{00000000-0004-0000-0400-00002B000000}"/>
    <hyperlink ref="AA26" r:id="rId45" xr:uid="{00000000-0004-0000-0400-00002C000000}"/>
    <hyperlink ref="AA29" r:id="rId46" xr:uid="{00000000-0004-0000-0400-00002D000000}"/>
    <hyperlink ref="AA31" r:id="rId47" xr:uid="{00000000-0004-0000-0400-00002E000000}"/>
    <hyperlink ref="AB33" r:id="rId48" xr:uid="{00000000-0004-0000-0400-00002F000000}"/>
    <hyperlink ref="AA33" r:id="rId49" xr:uid="{00000000-0004-0000-0400-000030000000}"/>
    <hyperlink ref="AA47" r:id="rId50" xr:uid="{00000000-0004-0000-0400-000031000000}"/>
    <hyperlink ref="AA68" r:id="rId51" xr:uid="{00000000-0004-0000-0400-000032000000}"/>
    <hyperlink ref="AA73" r:id="rId52" xr:uid="{00000000-0004-0000-0400-000033000000}"/>
    <hyperlink ref="AA114" r:id="rId53" xr:uid="{00000000-0004-0000-0400-000034000000}"/>
    <hyperlink ref="AA448" r:id="rId54" xr:uid="{00000000-0004-0000-0400-000035000000}"/>
    <hyperlink ref="AA138" r:id="rId55" xr:uid="{00000000-0004-0000-0400-000036000000}"/>
    <hyperlink ref="AA291" r:id="rId56" xr:uid="{00000000-0004-0000-0400-000037000000}"/>
    <hyperlink ref="AA301" r:id="rId57" xr:uid="{00000000-0004-0000-0400-000038000000}"/>
    <hyperlink ref="AA335" r:id="rId58" xr:uid="{00000000-0004-0000-0400-000039000000}"/>
    <hyperlink ref="AA383" r:id="rId59" xr:uid="{00000000-0004-0000-0400-00003A000000}"/>
    <hyperlink ref="AB454" r:id="rId60" xr:uid="{00000000-0004-0000-0400-00003B000000}"/>
    <hyperlink ref="AA266" r:id="rId61" xr:uid="{00000000-0004-0000-0400-00003C000000}"/>
    <hyperlink ref="AA293" r:id="rId62" xr:uid="{00000000-0004-0000-0400-00003D000000}"/>
    <hyperlink ref="AB143" r:id="rId63" xr:uid="{00000000-0004-0000-0400-00003E000000}"/>
    <hyperlink ref="AB144" r:id="rId64" xr:uid="{00000000-0004-0000-0400-00003F000000}"/>
    <hyperlink ref="AA25" r:id="rId65" xr:uid="{00000000-0004-0000-0400-000040000000}"/>
    <hyperlink ref="AA135" r:id="rId66" xr:uid="{00000000-0004-0000-0400-000041000000}"/>
    <hyperlink ref="AA137" r:id="rId67" xr:uid="{00000000-0004-0000-0400-000042000000}"/>
    <hyperlink ref="AA150" r:id="rId68" xr:uid="{00000000-0004-0000-0400-000043000000}"/>
    <hyperlink ref="AA161" r:id="rId69" xr:uid="{00000000-0004-0000-0400-000044000000}"/>
    <hyperlink ref="AA188" r:id="rId70" xr:uid="{00000000-0004-0000-0400-000045000000}"/>
    <hyperlink ref="AB164" r:id="rId71" xr:uid="{00000000-0004-0000-0400-000046000000}"/>
    <hyperlink ref="AB464" r:id="rId72" xr:uid="{00000000-0004-0000-0400-000047000000}"/>
    <hyperlink ref="AA85" r:id="rId73" xr:uid="{00000000-0004-0000-0400-000048000000}"/>
    <hyperlink ref="AA181" r:id="rId74" xr:uid="{00000000-0004-0000-0400-000049000000}"/>
    <hyperlink ref="AA466" r:id="rId75" xr:uid="{00000000-0004-0000-0400-00004A000000}"/>
    <hyperlink ref="AA19" r:id="rId76" xr:uid="{00000000-0004-0000-0400-00004B000000}"/>
    <hyperlink ref="AA66" r:id="rId77" xr:uid="{00000000-0004-0000-0400-00004C000000}"/>
    <hyperlink ref="AB66" r:id="rId78" xr:uid="{00000000-0004-0000-0400-00004D000000}"/>
    <hyperlink ref="AA400" r:id="rId79" xr:uid="{00000000-0004-0000-0400-00004E000000}"/>
    <hyperlink ref="AA130" r:id="rId80" xr:uid="{00000000-0004-0000-0400-00004F000000}"/>
    <hyperlink ref="AB141" r:id="rId81" xr:uid="{00000000-0004-0000-0400-000050000000}"/>
    <hyperlink ref="AB180" r:id="rId82" xr:uid="{00000000-0004-0000-0400-000051000000}"/>
    <hyperlink ref="AB187" r:id="rId83" xr:uid="{00000000-0004-0000-0400-000052000000}"/>
    <hyperlink ref="AB9" r:id="rId84" xr:uid="{00000000-0004-0000-0400-000053000000}"/>
    <hyperlink ref="AB288" r:id="rId85" xr:uid="{00000000-0004-0000-0400-000054000000}"/>
    <hyperlink ref="AB426" r:id="rId86" xr:uid="{00000000-0004-0000-0400-000055000000}"/>
    <hyperlink ref="AB425" r:id="rId87" xr:uid="{00000000-0004-0000-0400-000056000000}"/>
    <hyperlink ref="AB468" r:id="rId88" xr:uid="{00000000-0004-0000-0400-000057000000}"/>
    <hyperlink ref="AA469" r:id="rId89" xr:uid="{00000000-0004-0000-0400-000058000000}"/>
    <hyperlink ref="AB469" r:id="rId90" xr:uid="{00000000-0004-0000-0400-000059000000}"/>
    <hyperlink ref="AB470" r:id="rId91" xr:uid="{00000000-0004-0000-0400-00005A000000}"/>
    <hyperlink ref="AA470" r:id="rId92" xr:uid="{00000000-0004-0000-0400-00005B000000}"/>
    <hyperlink ref="AB471" r:id="rId93" xr:uid="{00000000-0004-0000-0400-00005C000000}"/>
    <hyperlink ref="AB473" r:id="rId94" xr:uid="{00000000-0004-0000-0400-00005D000000}"/>
    <hyperlink ref="AB472" r:id="rId95" xr:uid="{00000000-0004-0000-0400-00005E000000}"/>
    <hyperlink ref="AB475" r:id="rId96" xr:uid="{00000000-0004-0000-0400-00005F000000}"/>
    <hyperlink ref="AB477" r:id="rId97" xr:uid="{00000000-0004-0000-0400-000060000000}"/>
    <hyperlink ref="AB474" r:id="rId98" xr:uid="{00000000-0004-0000-0400-000061000000}"/>
    <hyperlink ref="AB476" r:id="rId99" xr:uid="{00000000-0004-0000-0400-000062000000}"/>
    <hyperlink ref="AB478" r:id="rId100" xr:uid="{00000000-0004-0000-0400-000063000000}"/>
  </hyperlinks>
  <pageMargins left="0.7" right="0.7" top="0.75" bottom="0.75" header="0.3" footer="0.3"/>
  <pageSetup paperSize="9" orientation="portrait" r:id="rId101"/>
  <tableParts count="1">
    <tablePart r:id="rId10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78899-03F7-4722-8F40-4794CC0CA980}">
  <dimension ref="A1:C56"/>
  <sheetViews>
    <sheetView workbookViewId="0">
      <pane ySplit="1" topLeftCell="A2" activePane="bottomLeft" state="frozen"/>
      <selection pane="bottomLeft" activeCell="C48" sqref="C48"/>
    </sheetView>
  </sheetViews>
  <sheetFormatPr defaultRowHeight="14.5" x14ac:dyDescent="0.35"/>
  <cols>
    <col min="1" max="1" width="125.26953125" customWidth="1"/>
    <col min="2" max="2" width="15" customWidth="1"/>
    <col min="3" max="3" width="59.453125" bestFit="1" customWidth="1"/>
  </cols>
  <sheetData>
    <row r="1" spans="1:3" x14ac:dyDescent="0.35">
      <c r="A1" s="17" t="s">
        <v>1215</v>
      </c>
      <c r="B1" s="17" t="s">
        <v>1225</v>
      </c>
      <c r="C1" s="17" t="s">
        <v>1216</v>
      </c>
    </row>
    <row r="2" spans="1:3" hidden="1" x14ac:dyDescent="0.35">
      <c r="A2" t="s">
        <v>1226</v>
      </c>
    </row>
    <row r="3" spans="1:3" x14ac:dyDescent="0.35">
      <c r="A3" t="s">
        <v>28</v>
      </c>
      <c r="B3" t="s">
        <v>27</v>
      </c>
      <c r="C3" t="s">
        <v>1463</v>
      </c>
    </row>
    <row r="4" spans="1:3" x14ac:dyDescent="0.35">
      <c r="A4" t="s">
        <v>66</v>
      </c>
      <c r="B4" t="s">
        <v>65</v>
      </c>
      <c r="C4" t="s">
        <v>1463</v>
      </c>
    </row>
    <row r="5" spans="1:3" x14ac:dyDescent="0.35">
      <c r="A5" t="s">
        <v>1217</v>
      </c>
      <c r="B5" t="s">
        <v>1218</v>
      </c>
      <c r="C5" t="s">
        <v>1462</v>
      </c>
    </row>
    <row r="6" spans="1:3" x14ac:dyDescent="0.35">
      <c r="A6" t="s">
        <v>1032</v>
      </c>
      <c r="B6" t="s">
        <v>1031</v>
      </c>
      <c r="C6" t="s">
        <v>1462</v>
      </c>
    </row>
    <row r="7" spans="1:3" x14ac:dyDescent="0.35">
      <c r="A7" t="s">
        <v>73</v>
      </c>
      <c r="B7" t="s">
        <v>72</v>
      </c>
      <c r="C7" t="s">
        <v>1463</v>
      </c>
    </row>
    <row r="8" spans="1:3" x14ac:dyDescent="0.35">
      <c r="A8" t="s">
        <v>87</v>
      </c>
      <c r="B8" t="s">
        <v>86</v>
      </c>
      <c r="C8" t="s">
        <v>1463</v>
      </c>
    </row>
    <row r="9" spans="1:3" x14ac:dyDescent="0.35">
      <c r="A9" t="s">
        <v>130</v>
      </c>
      <c r="B9" t="s">
        <v>129</v>
      </c>
      <c r="C9" t="s">
        <v>1463</v>
      </c>
    </row>
    <row r="10" spans="1:3" x14ac:dyDescent="0.35">
      <c r="A10" t="s">
        <v>156</v>
      </c>
      <c r="B10" t="s">
        <v>155</v>
      </c>
      <c r="C10" t="s">
        <v>1463</v>
      </c>
    </row>
    <row r="11" spans="1:3" x14ac:dyDescent="0.35">
      <c r="A11" t="s">
        <v>166</v>
      </c>
      <c r="B11" t="s">
        <v>165</v>
      </c>
      <c r="C11" t="s">
        <v>1463</v>
      </c>
    </row>
    <row r="12" spans="1:3" x14ac:dyDescent="0.35">
      <c r="A12" t="s">
        <v>186</v>
      </c>
      <c r="B12" t="s">
        <v>185</v>
      </c>
      <c r="C12" t="s">
        <v>1463</v>
      </c>
    </row>
    <row r="13" spans="1:3" x14ac:dyDescent="0.35">
      <c r="A13" t="s">
        <v>225</v>
      </c>
      <c r="B13" t="s">
        <v>224</v>
      </c>
      <c r="C13" t="s">
        <v>1463</v>
      </c>
    </row>
    <row r="14" spans="1:3" x14ac:dyDescent="0.35">
      <c r="A14" t="s">
        <v>286</v>
      </c>
      <c r="B14" t="s">
        <v>285</v>
      </c>
      <c r="C14" t="s">
        <v>1463</v>
      </c>
    </row>
    <row r="15" spans="1:3" x14ac:dyDescent="0.35">
      <c r="A15" t="s">
        <v>297</v>
      </c>
      <c r="B15" t="s">
        <v>296</v>
      </c>
      <c r="C15" t="s">
        <v>1463</v>
      </c>
    </row>
    <row r="16" spans="1:3" x14ac:dyDescent="0.35">
      <c r="A16" t="s">
        <v>1044</v>
      </c>
      <c r="B16" t="s">
        <v>1043</v>
      </c>
      <c r="C16" t="s">
        <v>1462</v>
      </c>
    </row>
    <row r="17" spans="1:3" x14ac:dyDescent="0.35">
      <c r="A17" t="s">
        <v>335</v>
      </c>
      <c r="B17" t="s">
        <v>334</v>
      </c>
      <c r="C17" t="s">
        <v>1463</v>
      </c>
    </row>
    <row r="18" spans="1:3" x14ac:dyDescent="0.35">
      <c r="A18" t="s">
        <v>371</v>
      </c>
      <c r="B18" t="s">
        <v>370</v>
      </c>
      <c r="C18" t="s">
        <v>1463</v>
      </c>
    </row>
    <row r="19" spans="1:3" x14ac:dyDescent="0.35">
      <c r="A19" t="s">
        <v>398</v>
      </c>
      <c r="B19" t="s">
        <v>397</v>
      </c>
      <c r="C19" t="s">
        <v>1463</v>
      </c>
    </row>
    <row r="20" spans="1:3" x14ac:dyDescent="0.35">
      <c r="A20" t="s">
        <v>443</v>
      </c>
      <c r="B20" t="s">
        <v>442</v>
      </c>
      <c r="C20" t="s">
        <v>1463</v>
      </c>
    </row>
    <row r="21" spans="1:3" x14ac:dyDescent="0.35">
      <c r="A21" t="s">
        <v>1067</v>
      </c>
      <c r="B21" t="s">
        <v>1066</v>
      </c>
      <c r="C21" t="s">
        <v>1462</v>
      </c>
    </row>
    <row r="22" spans="1:3" x14ac:dyDescent="0.35">
      <c r="A22" t="s">
        <v>132</v>
      </c>
      <c r="B22" t="s">
        <v>131</v>
      </c>
      <c r="C22" t="s">
        <v>1463</v>
      </c>
    </row>
    <row r="23" spans="1:3" x14ac:dyDescent="0.35">
      <c r="A23" t="s">
        <v>632</v>
      </c>
      <c r="B23" t="s">
        <v>631</v>
      </c>
      <c r="C23" t="s">
        <v>1463</v>
      </c>
    </row>
    <row r="24" spans="1:3" x14ac:dyDescent="0.35">
      <c r="A24" t="s">
        <v>1219</v>
      </c>
      <c r="B24" t="s">
        <v>655</v>
      </c>
      <c r="C24" t="s">
        <v>1463</v>
      </c>
    </row>
    <row r="25" spans="1:3" x14ac:dyDescent="0.35">
      <c r="A25" t="s">
        <v>1191</v>
      </c>
      <c r="B25" t="s">
        <v>1190</v>
      </c>
      <c r="C25" t="s">
        <v>1462</v>
      </c>
    </row>
    <row r="26" spans="1:3" x14ac:dyDescent="0.35">
      <c r="A26" t="s">
        <v>93</v>
      </c>
      <c r="B26" t="s">
        <v>92</v>
      </c>
      <c r="C26" t="s">
        <v>1462</v>
      </c>
    </row>
    <row r="27" spans="1:3" x14ac:dyDescent="0.35">
      <c r="A27" t="s">
        <v>308</v>
      </c>
      <c r="B27" t="s">
        <v>307</v>
      </c>
      <c r="C27" t="s">
        <v>1463</v>
      </c>
    </row>
    <row r="28" spans="1:3" x14ac:dyDescent="0.35">
      <c r="A28" t="s">
        <v>1077</v>
      </c>
      <c r="B28" t="s">
        <v>1076</v>
      </c>
      <c r="C28" t="s">
        <v>1462</v>
      </c>
    </row>
    <row r="29" spans="1:3" x14ac:dyDescent="0.35">
      <c r="A29" t="s">
        <v>662</v>
      </c>
      <c r="B29" t="s">
        <v>661</v>
      </c>
      <c r="C29" t="s">
        <v>1463</v>
      </c>
    </row>
    <row r="30" spans="1:3" x14ac:dyDescent="0.35">
      <c r="A30" t="s">
        <v>689</v>
      </c>
      <c r="B30" t="s">
        <v>688</v>
      </c>
      <c r="C30" t="s">
        <v>1463</v>
      </c>
    </row>
    <row r="31" spans="1:3" x14ac:dyDescent="0.35">
      <c r="A31" t="s">
        <v>1220</v>
      </c>
      <c r="B31" t="s">
        <v>1221</v>
      </c>
      <c r="C31" t="s">
        <v>1462</v>
      </c>
    </row>
    <row r="32" spans="1:3" x14ac:dyDescent="0.35">
      <c r="A32" t="s">
        <v>373</v>
      </c>
      <c r="B32" t="s">
        <v>372</v>
      </c>
      <c r="C32" t="s">
        <v>1463</v>
      </c>
    </row>
    <row r="33" spans="1:3" x14ac:dyDescent="0.35">
      <c r="A33" t="s">
        <v>723</v>
      </c>
      <c r="B33" t="s">
        <v>722</v>
      </c>
      <c r="C33" t="s">
        <v>1463</v>
      </c>
    </row>
    <row r="34" spans="1:3" x14ac:dyDescent="0.35">
      <c r="A34" t="s">
        <v>740</v>
      </c>
      <c r="B34" t="s">
        <v>739</v>
      </c>
      <c r="C34" t="s">
        <v>1463</v>
      </c>
    </row>
    <row r="35" spans="1:3" x14ac:dyDescent="0.35">
      <c r="A35" t="s">
        <v>759</v>
      </c>
      <c r="B35" t="s">
        <v>758</v>
      </c>
      <c r="C35" t="s">
        <v>1463</v>
      </c>
    </row>
    <row r="36" spans="1:3" x14ac:dyDescent="0.35">
      <c r="A36" t="s">
        <v>779</v>
      </c>
      <c r="B36" t="s">
        <v>778</v>
      </c>
      <c r="C36" t="s">
        <v>1463</v>
      </c>
    </row>
    <row r="37" spans="1:3" x14ac:dyDescent="0.35">
      <c r="A37" t="s">
        <v>788</v>
      </c>
      <c r="B37" t="s">
        <v>787</v>
      </c>
      <c r="C37" t="s">
        <v>1463</v>
      </c>
    </row>
    <row r="38" spans="1:3" x14ac:dyDescent="0.35">
      <c r="A38" t="s">
        <v>844</v>
      </c>
      <c r="B38" t="s">
        <v>843</v>
      </c>
      <c r="C38" t="s">
        <v>1463</v>
      </c>
    </row>
    <row r="39" spans="1:3" x14ac:dyDescent="0.35">
      <c r="A39" t="s">
        <v>861</v>
      </c>
      <c r="B39" t="s">
        <v>860</v>
      </c>
      <c r="C39" t="s">
        <v>1463</v>
      </c>
    </row>
    <row r="40" spans="1:3" x14ac:dyDescent="0.35">
      <c r="A40" t="s">
        <v>867</v>
      </c>
      <c r="B40" t="s">
        <v>866</v>
      </c>
      <c r="C40" t="s">
        <v>1463</v>
      </c>
    </row>
    <row r="41" spans="1:3" x14ac:dyDescent="0.35">
      <c r="A41" t="s">
        <v>1091</v>
      </c>
      <c r="B41" t="s">
        <v>1090</v>
      </c>
      <c r="C41" t="s">
        <v>1462</v>
      </c>
    </row>
    <row r="42" spans="1:3" x14ac:dyDescent="0.35">
      <c r="A42" t="s">
        <v>930</v>
      </c>
      <c r="B42" t="s">
        <v>929</v>
      </c>
      <c r="C42" t="s">
        <v>1463</v>
      </c>
    </row>
    <row r="43" spans="1:3" x14ac:dyDescent="0.35">
      <c r="A43" t="s">
        <v>965</v>
      </c>
      <c r="B43" t="s">
        <v>964</v>
      </c>
      <c r="C43" t="s">
        <v>1463</v>
      </c>
    </row>
    <row r="44" spans="1:3" x14ac:dyDescent="0.35">
      <c r="A44" t="s">
        <v>1093</v>
      </c>
      <c r="B44" t="s">
        <v>1092</v>
      </c>
      <c r="C44" t="s">
        <v>1462</v>
      </c>
    </row>
    <row r="45" spans="1:3" x14ac:dyDescent="0.35">
      <c r="A45" t="s">
        <v>976</v>
      </c>
      <c r="B45" t="s">
        <v>975</v>
      </c>
      <c r="C45" t="s">
        <v>1463</v>
      </c>
    </row>
    <row r="46" spans="1:3" x14ac:dyDescent="0.35">
      <c r="A46" t="s">
        <v>1305</v>
      </c>
      <c r="B46" t="s">
        <v>1102</v>
      </c>
      <c r="C46" t="s">
        <v>1462</v>
      </c>
    </row>
    <row r="47" spans="1:3" x14ac:dyDescent="0.35">
      <c r="A47" t="s">
        <v>1117</v>
      </c>
      <c r="B47" t="s">
        <v>1116</v>
      </c>
      <c r="C47" t="s">
        <v>1462</v>
      </c>
    </row>
    <row r="48" spans="1:3" x14ac:dyDescent="0.35">
      <c r="A48" t="s">
        <v>988</v>
      </c>
      <c r="B48" t="s">
        <v>987</v>
      </c>
      <c r="C48" t="s">
        <v>1463</v>
      </c>
    </row>
    <row r="49" spans="1:3" x14ac:dyDescent="0.35">
      <c r="A49" t="s">
        <v>1222</v>
      </c>
      <c r="B49" t="s">
        <v>1012</v>
      </c>
      <c r="C49" t="s">
        <v>1463</v>
      </c>
    </row>
    <row r="50" spans="1:3" x14ac:dyDescent="0.35">
      <c r="A50" t="s">
        <v>999</v>
      </c>
      <c r="B50" t="s">
        <v>998</v>
      </c>
      <c r="C50" t="s">
        <v>1463</v>
      </c>
    </row>
    <row r="51" spans="1:3" x14ac:dyDescent="0.35">
      <c r="A51" t="s">
        <v>457</v>
      </c>
      <c r="B51" t="s">
        <v>456</v>
      </c>
      <c r="C51" t="s">
        <v>1463</v>
      </c>
    </row>
    <row r="52" spans="1:3" x14ac:dyDescent="0.35">
      <c r="A52" t="s">
        <v>1019</v>
      </c>
      <c r="B52" t="s">
        <v>1018</v>
      </c>
      <c r="C52" t="s">
        <v>1463</v>
      </c>
    </row>
    <row r="53" spans="1:3" x14ac:dyDescent="0.35">
      <c r="A53" t="s">
        <v>1122</v>
      </c>
      <c r="B53" t="s">
        <v>1121</v>
      </c>
      <c r="C53" t="s">
        <v>1462</v>
      </c>
    </row>
    <row r="54" spans="1:3" x14ac:dyDescent="0.35">
      <c r="A54" t="s">
        <v>1223</v>
      </c>
      <c r="B54" t="s">
        <v>883</v>
      </c>
      <c r="C54" t="s">
        <v>1462</v>
      </c>
    </row>
    <row r="55" spans="1:3" x14ac:dyDescent="0.35">
      <c r="A55" t="s">
        <v>691</v>
      </c>
      <c r="B55" t="s">
        <v>690</v>
      </c>
      <c r="C55" t="s">
        <v>1462</v>
      </c>
    </row>
    <row r="56" spans="1:3" x14ac:dyDescent="0.35">
      <c r="A56" t="s">
        <v>1028</v>
      </c>
      <c r="B56" t="s">
        <v>1027</v>
      </c>
      <c r="C56" t="s">
        <v>1463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3a75ecb-922a-40cf-8667-f82b07f02fcc" xsi:nil="true"/>
    <lcf76f155ced4ddcb4097134ff3c332f xmlns="d91c0162-9b1d-42e3-9516-badcc41fb8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5E68DDBD6BF4E44ABC0533714700D314" ma:contentTypeVersion="19" ma:contentTypeDescription="Criar um novo documento." ma:contentTypeScope="" ma:versionID="1ad57763ad0a640ea5da2967a0c9a538">
  <xsd:schema xmlns:xsd="http://www.w3.org/2001/XMLSchema" xmlns:xs="http://www.w3.org/2001/XMLSchema" xmlns:p="http://schemas.microsoft.com/office/2006/metadata/properties" xmlns:ns2="d91c0162-9b1d-42e3-9516-badcc41fb885" xmlns:ns3="d3a75ecb-922a-40cf-8667-f82b07f02fcc" targetNamespace="http://schemas.microsoft.com/office/2006/metadata/properties" ma:root="true" ma:fieldsID="26c2e67abf0b8a135f0c15c4fa9985e2" ns2:_="" ns3:_="">
    <xsd:import namespace="d91c0162-9b1d-42e3-9516-badcc41fb885"/>
    <xsd:import namespace="d3a75ecb-922a-40cf-8667-f82b07f02fc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1c0162-9b1d-42e3-9516-badcc41fb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m" ma:readOnly="false" ma:fieldId="{5cf76f15-5ced-4ddc-b409-7134ff3c332f}" ma:taxonomyMulti="true" ma:sspId="1e2e9ced-e249-4d7a-b53b-55826328220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3a75ecb-922a-40cf-8667-f82b07f02fcc" elementFormDefault="qualified">
    <xsd:import namespace="http://schemas.microsoft.com/office/2006/documentManagement/types"/>
    <xsd:import namespace="http://schemas.microsoft.com/office/infopath/2007/PartnerControls"/>
    <xsd:element name="SharedWithUsers" ma:index="16" nillable="true" ma:displayName="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Partilhado Com" ma:internalName="SharedWithDetails" ma:readOnly="true">
      <xsd:simpleType>
        <xsd:restriction base="dms:Note">
          <xsd:maxLength value="255"/>
        </xsd:restriction>
      </xsd:simpleType>
    </xsd:element>
    <xsd:element name="TaxCatchAll" ma:index="23" nillable="true" ma:displayName="Taxonomy Catch All Column" ma:hidden="true" ma:list="{3eb83d08-e08b-4ceb-8b21-2cf0d91e6aaa}" ma:internalName="TaxCatchAll" ma:showField="CatchAllData" ma:web="d3a75ecb-922a-40cf-8667-f82b07f02f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CB686B-39D3-4E5F-81D1-C2335FC194AC}">
  <ds:schemaRefs>
    <ds:schemaRef ds:uri="http://schemas.microsoft.com/office/2006/metadata/properties"/>
    <ds:schemaRef ds:uri="http://schemas.microsoft.com/office/infopath/2007/PartnerControls"/>
    <ds:schemaRef ds:uri="d3a75ecb-922a-40cf-8667-f82b07f02fcc"/>
    <ds:schemaRef ds:uri="d91c0162-9b1d-42e3-9516-badcc41fb885"/>
  </ds:schemaRefs>
</ds:datastoreItem>
</file>

<file path=customXml/itemProps2.xml><?xml version="1.0" encoding="utf-8"?>
<ds:datastoreItem xmlns:ds="http://schemas.openxmlformats.org/officeDocument/2006/customXml" ds:itemID="{4723ADA8-5356-4E77-9B7D-FF22B1AA27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1c0162-9b1d-42e3-9516-badcc41fb885"/>
    <ds:schemaRef ds:uri="d3a75ecb-922a-40cf-8667-f82b07f02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4964C3-DD5E-4AF1-954F-E3B6162BE1F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Folhas de Cálculo</vt:lpstr>
      </vt:variant>
      <vt:variant>
        <vt:i4>6</vt:i4>
      </vt:variant>
    </vt:vector>
  </HeadingPairs>
  <TitlesOfParts>
    <vt:vector size="6" baseType="lpstr">
      <vt:lpstr>Entrada</vt:lpstr>
      <vt:lpstr>Enquadramento</vt:lpstr>
      <vt:lpstr>Lista_MEIP</vt:lpstr>
      <vt:lpstr>Pesquisa_Metas_por_IP</vt:lpstr>
      <vt:lpstr>Lista_MEIP_Base</vt:lpstr>
      <vt:lpstr>Lista de IP</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REPLAN</dc:creator>
  <cp:keywords/>
  <dc:description/>
  <cp:lastModifiedBy>Sofia Santos</cp:lastModifiedBy>
  <dcterms:created xsi:type="dcterms:W3CDTF">2026-05-29T16:23:02Z</dcterms:created>
  <dcterms:modified xsi:type="dcterms:W3CDTF">2026-10-13T10:20:13Z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0x0101005E68DDBD6BF4E44ABC0533714700D314</vt:lpwstr>
  </property>
  <property fmtid="{D5CDD505-2E9C-101B-9397-08002B2CF9AE}" pid="3" name="MediaServiceImageTags">
    <vt:lpwstr/>
  </property>
</Properties>
</file>